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cajarural0-my.sharepoint.com/personal/mariaestela_sevillano_crnavarra_com/Documents/Descargas/"/>
    </mc:Choice>
  </mc:AlternateContent>
  <xr:revisionPtr revIDLastSave="124" documentId="8_{8333E900-75DA-4C7A-B683-FF5A3A5D8344}" xr6:coauthVersionLast="47" xr6:coauthVersionMax="47" xr10:uidLastSave="{3928C7E4-8D87-46E6-8D6D-AEAE66177799}"/>
  <bookViews>
    <workbookView xWindow="-120" yWindow="-120" windowWidth="29040" windowHeight="15720" firstSheet="1" activeTab="1" xr2:uid="{00000000-000D-0000-FFFF-FFFF00000000}"/>
  </bookViews>
  <sheets>
    <sheet name="Disclaimer" sheetId="1" state="hidden" r:id="rId1"/>
    <sheet name="Introduction" sheetId="2" r:id="rId2"/>
    <sheet name="Completion Instructions" sheetId="3" state="hidden" r:id="rId3"/>
    <sheet name="FAQ" sheetId="4" state="hidden" r:id="rId4"/>
    <sheet name="A. HTT General" sheetId="5" r:id="rId5"/>
    <sheet name="B1. HTT Mortgage Assets" sheetId="6" r:id="rId6"/>
    <sheet name="B2. HTT Public Sector Assets" sheetId="7" state="hidden" r:id="rId7"/>
    <sheet name="B3. HTT Shipping Assets" sheetId="8" state="hidden" r:id="rId8"/>
    <sheet name="C. HTT Harmonised Glossary" sheetId="9" r:id="rId9"/>
    <sheet name="D. Insert Nat Trans Templ" sheetId="10" state="hidden" r:id="rId10"/>
    <sheet name="E. Optional ECB-ECAIs data" sheetId="11" state="hidden" r:id="rId11"/>
    <sheet name="F1. Sustainable M data" sheetId="12" state="hidden" r:id="rId12"/>
    <sheet name="F2. Sustainable PS data" sheetId="13" state="hidden" r:id="rId13"/>
    <sheet name="E.g. General" sheetId="14" state="hidden" r:id="rId14"/>
    <sheet name="E.g. Other" sheetId="15" state="hidden" r:id="rId15"/>
    <sheet name="CONTROL TRASPASO" sheetId="16" state="hidden" r:id="rId16"/>
    <sheet name="CONTROL HTT 2027" sheetId="17" state="hidden" r:id="rId1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29" i="5" l="1"/>
  <c r="C536" i="6" l="1"/>
  <c r="D536" i="6"/>
  <c r="C193" i="13" l="1"/>
  <c r="F200" i="13" s="1"/>
  <c r="C122" i="13"/>
  <c r="C118" i="13"/>
  <c r="C90" i="13"/>
  <c r="C83" i="13"/>
  <c r="F82" i="13" s="1"/>
  <c r="D78" i="13"/>
  <c r="G77" i="13" s="1"/>
  <c r="C78" i="13"/>
  <c r="F75" i="13" s="1"/>
  <c r="D47" i="13"/>
  <c r="C47" i="13"/>
  <c r="G46" i="13"/>
  <c r="G45" i="13"/>
  <c r="G44" i="13"/>
  <c r="G43" i="13"/>
  <c r="G42" i="13"/>
  <c r="G41" i="13"/>
  <c r="G40" i="13"/>
  <c r="G39" i="13"/>
  <c r="G38" i="13"/>
  <c r="G37" i="13"/>
  <c r="G36" i="13"/>
  <c r="G35" i="13"/>
  <c r="G34" i="13"/>
  <c r="G33" i="13"/>
  <c r="G32" i="13"/>
  <c r="G31" i="13"/>
  <c r="D22" i="13"/>
  <c r="C22" i="13"/>
  <c r="G21" i="13"/>
  <c r="G16" i="13"/>
  <c r="G11" i="13"/>
  <c r="G624" i="12"/>
  <c r="G623" i="12"/>
  <c r="D623" i="12"/>
  <c r="C623" i="12"/>
  <c r="D597" i="12"/>
  <c r="G596" i="12" s="1"/>
  <c r="C597" i="12"/>
  <c r="F593" i="12" s="1"/>
  <c r="D581" i="12"/>
  <c r="G580" i="12" s="1"/>
  <c r="C581" i="12"/>
  <c r="F577" i="12" s="1"/>
  <c r="D558" i="12"/>
  <c r="G551" i="12" s="1"/>
  <c r="C558" i="12"/>
  <c r="F557" i="12" s="1"/>
  <c r="D501" i="12"/>
  <c r="G499" i="12" s="1"/>
  <c r="C501" i="12"/>
  <c r="F500" i="12" s="1"/>
  <c r="D479" i="12"/>
  <c r="G475" i="12" s="1"/>
  <c r="C479" i="12"/>
  <c r="F477" i="12" s="1"/>
  <c r="D466" i="12"/>
  <c r="G462" i="12" s="1"/>
  <c r="C466" i="12"/>
  <c r="F465" i="12" s="1"/>
  <c r="G398" i="12"/>
  <c r="G397" i="12"/>
  <c r="G396" i="12"/>
  <c r="D396" i="12"/>
  <c r="C396" i="12"/>
  <c r="D386" i="12"/>
  <c r="C386" i="12"/>
  <c r="F385" i="12" s="1"/>
  <c r="D367" i="12"/>
  <c r="C367" i="12"/>
  <c r="F358" i="12" s="1"/>
  <c r="D349" i="12"/>
  <c r="G345" i="12" s="1"/>
  <c r="C349" i="12"/>
  <c r="F348" i="12" s="1"/>
  <c r="D326" i="12"/>
  <c r="G319" i="12" s="1"/>
  <c r="C326" i="12"/>
  <c r="F315" i="12" s="1"/>
  <c r="D273" i="12"/>
  <c r="G266" i="12" s="1"/>
  <c r="C273" i="12"/>
  <c r="F270" i="12" s="1"/>
  <c r="D251" i="12"/>
  <c r="G249" i="12" s="1"/>
  <c r="C251" i="12"/>
  <c r="F249" i="12" s="1"/>
  <c r="D238" i="12"/>
  <c r="G222" i="12" s="1"/>
  <c r="C238" i="12"/>
  <c r="F97" i="12"/>
  <c r="D97" i="12"/>
  <c r="C97" i="12"/>
  <c r="F93" i="12"/>
  <c r="D93" i="12"/>
  <c r="C93" i="12"/>
  <c r="F65" i="12"/>
  <c r="D65" i="12"/>
  <c r="C65" i="12"/>
  <c r="F49" i="12"/>
  <c r="C29" i="12"/>
  <c r="F37" i="12" s="1"/>
  <c r="D18" i="12"/>
  <c r="C18" i="12"/>
  <c r="D179" i="8"/>
  <c r="G185" i="8" s="1"/>
  <c r="C179" i="8"/>
  <c r="F182" i="8" s="1"/>
  <c r="D157" i="8"/>
  <c r="G162" i="8" s="1"/>
  <c r="C157" i="8"/>
  <c r="F160" i="8" s="1"/>
  <c r="D144" i="8"/>
  <c r="G133" i="8" s="1"/>
  <c r="C144" i="8"/>
  <c r="C58" i="8"/>
  <c r="C54" i="8"/>
  <c r="C26" i="8"/>
  <c r="C152" i="7"/>
  <c r="F159" i="7" s="1"/>
  <c r="C81" i="7"/>
  <c r="C77" i="7"/>
  <c r="C49" i="7"/>
  <c r="C42" i="7"/>
  <c r="F41" i="7" s="1"/>
  <c r="D37" i="7"/>
  <c r="C37" i="7"/>
  <c r="F44" i="13" s="1"/>
  <c r="G607" i="6"/>
  <c r="G606" i="6"/>
  <c r="G605" i="6"/>
  <c r="G604" i="6"/>
  <c r="G603" i="6"/>
  <c r="G602" i="6"/>
  <c r="D602" i="6"/>
  <c r="C602" i="6"/>
  <c r="D577" i="6"/>
  <c r="G567" i="6" s="1"/>
  <c r="C577" i="6"/>
  <c r="D559" i="6"/>
  <c r="G557" i="6" s="1"/>
  <c r="C559" i="6"/>
  <c r="F558" i="6" s="1"/>
  <c r="G535" i="6"/>
  <c r="F520" i="6"/>
  <c r="D479" i="6"/>
  <c r="G480" i="6" s="1"/>
  <c r="C479" i="6"/>
  <c r="F482" i="6" s="1"/>
  <c r="D457" i="6"/>
  <c r="G462" i="6" s="1"/>
  <c r="C457" i="6"/>
  <c r="F460" i="6" s="1"/>
  <c r="D444" i="6"/>
  <c r="G436" i="6" s="1"/>
  <c r="C444" i="6"/>
  <c r="F443" i="6" s="1"/>
  <c r="G385" i="6"/>
  <c r="G384" i="6"/>
  <c r="G383" i="6"/>
  <c r="G382" i="6"/>
  <c r="G381" i="6"/>
  <c r="G380" i="6"/>
  <c r="G379" i="6"/>
  <c r="G378" i="6"/>
  <c r="G377" i="6"/>
  <c r="G376" i="6"/>
  <c r="G375" i="6"/>
  <c r="D374" i="6"/>
  <c r="C374" i="6"/>
  <c r="D364" i="6"/>
  <c r="G359" i="6" s="1"/>
  <c r="C364" i="6"/>
  <c r="D345" i="6"/>
  <c r="G335" i="6" s="1"/>
  <c r="C345" i="6"/>
  <c r="F344" i="6" s="1"/>
  <c r="D327" i="6"/>
  <c r="G322" i="6" s="1"/>
  <c r="C327" i="6"/>
  <c r="F317" i="6" s="1"/>
  <c r="D304" i="6"/>
  <c r="G301" i="6" s="1"/>
  <c r="C304" i="6"/>
  <c r="F303" i="6" s="1"/>
  <c r="D249" i="6"/>
  <c r="G254" i="6" s="1"/>
  <c r="C249" i="6"/>
  <c r="F241" i="6" s="1"/>
  <c r="D227" i="6"/>
  <c r="G232" i="6" s="1"/>
  <c r="C227" i="6"/>
  <c r="F230" i="6" s="1"/>
  <c r="D214" i="6"/>
  <c r="G207" i="6" s="1"/>
  <c r="C214" i="6"/>
  <c r="F213" i="6" s="1"/>
  <c r="F99" i="6"/>
  <c r="D99" i="6"/>
  <c r="C99" i="6"/>
  <c r="F76" i="6"/>
  <c r="D76" i="6"/>
  <c r="C76" i="6"/>
  <c r="F72" i="6"/>
  <c r="D72" i="6"/>
  <c r="C72" i="6"/>
  <c r="F44" i="6"/>
  <c r="C44" i="6"/>
  <c r="F28" i="6"/>
  <c r="G17" i="12" s="1"/>
  <c r="C15" i="6"/>
  <c r="C304" i="5"/>
  <c r="C303" i="5"/>
  <c r="C302" i="5"/>
  <c r="C298" i="5"/>
  <c r="C297" i="5"/>
  <c r="C296" i="5"/>
  <c r="C292" i="5"/>
  <c r="C290" i="5"/>
  <c r="C289" i="5"/>
  <c r="C288" i="5"/>
  <c r="G227" i="5"/>
  <c r="F227" i="5"/>
  <c r="G226" i="5"/>
  <c r="F226" i="5"/>
  <c r="G225" i="5"/>
  <c r="F225" i="5"/>
  <c r="G224" i="5"/>
  <c r="F224" i="5"/>
  <c r="G223" i="5"/>
  <c r="F223" i="5"/>
  <c r="G222" i="5"/>
  <c r="F222" i="5"/>
  <c r="G221" i="5"/>
  <c r="F221" i="5"/>
  <c r="C220" i="5"/>
  <c r="G219" i="5"/>
  <c r="F219" i="5"/>
  <c r="G218" i="5"/>
  <c r="F218" i="5"/>
  <c r="G217" i="5"/>
  <c r="F217" i="5"/>
  <c r="C209" i="5"/>
  <c r="F198" i="5" s="1"/>
  <c r="C179" i="5"/>
  <c r="D167" i="5"/>
  <c r="G165" i="5" s="1"/>
  <c r="C167" i="5"/>
  <c r="D157" i="5"/>
  <c r="G160" i="5" s="1"/>
  <c r="C157" i="5"/>
  <c r="F161" i="5" s="1"/>
  <c r="D131" i="5"/>
  <c r="G133" i="5" s="1"/>
  <c r="C131" i="5"/>
  <c r="F127" i="5" s="1"/>
  <c r="D100" i="5"/>
  <c r="G103" i="5" s="1"/>
  <c r="C100" i="5"/>
  <c r="F104" i="5" s="1"/>
  <c r="D77" i="5"/>
  <c r="G82" i="5" s="1"/>
  <c r="C77" i="5"/>
  <c r="F71" i="5" s="1"/>
  <c r="D58" i="5"/>
  <c r="C58" i="5"/>
  <c r="F54" i="5" s="1"/>
  <c r="C47" i="5"/>
  <c r="D45" i="5"/>
  <c r="G293" i="5"/>
  <c r="F307" i="5"/>
  <c r="F295" i="5"/>
  <c r="D307" i="5"/>
  <c r="C291" i="5"/>
  <c r="D293" i="5"/>
  <c r="F293" i="5"/>
  <c r="C295" i="5"/>
  <c r="D295" i="5"/>
  <c r="D291" i="5"/>
  <c r="C293" i="5"/>
  <c r="C307" i="5"/>
  <c r="F497" i="12" l="1"/>
  <c r="F332" i="6"/>
  <c r="F65" i="13"/>
  <c r="F250" i="12"/>
  <c r="F587" i="12"/>
  <c r="G444" i="12"/>
  <c r="G450" i="12"/>
  <c r="G458" i="12"/>
  <c r="F589" i="12"/>
  <c r="F592" i="12"/>
  <c r="G293" i="6"/>
  <c r="G294" i="6"/>
  <c r="F420" i="6"/>
  <c r="F28" i="12"/>
  <c r="G295" i="6"/>
  <c r="F424" i="6"/>
  <c r="G120" i="5"/>
  <c r="F222" i="6"/>
  <c r="G303" i="6"/>
  <c r="F198" i="6"/>
  <c r="G286" i="6"/>
  <c r="G455" i="12"/>
  <c r="F153" i="5"/>
  <c r="F346" i="12"/>
  <c r="F427" i="6"/>
  <c r="F428" i="6"/>
  <c r="F191" i="6"/>
  <c r="F542" i="6"/>
  <c r="F444" i="12"/>
  <c r="F64" i="13"/>
  <c r="F333" i="6"/>
  <c r="F80" i="13"/>
  <c r="G122" i="5"/>
  <c r="F196" i="6"/>
  <c r="F302" i="6"/>
  <c r="G333" i="6"/>
  <c r="F543" i="6"/>
  <c r="F247" i="12"/>
  <c r="F339" i="12"/>
  <c r="F455" i="12"/>
  <c r="F493" i="12"/>
  <c r="F583" i="12"/>
  <c r="F81" i="13"/>
  <c r="G334" i="6"/>
  <c r="F200" i="6"/>
  <c r="G338" i="6"/>
  <c r="F207" i="6"/>
  <c r="F342" i="6"/>
  <c r="F429" i="6"/>
  <c r="G522" i="6"/>
  <c r="F156" i="8"/>
  <c r="G460" i="12"/>
  <c r="F69" i="13"/>
  <c r="G99" i="5"/>
  <c r="F210" i="6"/>
  <c r="G342" i="6"/>
  <c r="F435" i="6"/>
  <c r="G523" i="6"/>
  <c r="F70" i="13"/>
  <c r="G343" i="6"/>
  <c r="F27" i="7"/>
  <c r="F153" i="7"/>
  <c r="G524" i="6"/>
  <c r="G565" i="12"/>
  <c r="G525" i="6"/>
  <c r="F161" i="8"/>
  <c r="G566" i="12"/>
  <c r="G518" i="6"/>
  <c r="G570" i="12"/>
  <c r="G519" i="6"/>
  <c r="G529" i="6"/>
  <c r="G577" i="12"/>
  <c r="F335" i="6"/>
  <c r="F421" i="6"/>
  <c r="G520" i="6"/>
  <c r="G530" i="6"/>
  <c r="F149" i="8"/>
  <c r="F243" i="12"/>
  <c r="F543" i="12"/>
  <c r="G578" i="12"/>
  <c r="F72" i="13"/>
  <c r="F233" i="6"/>
  <c r="G526" i="6"/>
  <c r="G115" i="5"/>
  <c r="F291" i="6"/>
  <c r="F318" i="6"/>
  <c r="F338" i="6"/>
  <c r="F423" i="6"/>
  <c r="F449" i="6"/>
  <c r="G521" i="6"/>
  <c r="G531" i="6"/>
  <c r="F152" i="8"/>
  <c r="G243" i="12"/>
  <c r="F447" i="12"/>
  <c r="F474" i="12"/>
  <c r="F544" i="12"/>
  <c r="F29" i="7"/>
  <c r="G160" i="8"/>
  <c r="F450" i="12"/>
  <c r="F460" i="12"/>
  <c r="G63" i="13"/>
  <c r="G73" i="5"/>
  <c r="G127" i="5"/>
  <c r="F101" i="5"/>
  <c r="F339" i="6"/>
  <c r="F431" i="6"/>
  <c r="G449" i="6"/>
  <c r="F30" i="7"/>
  <c r="F442" i="12"/>
  <c r="G105" i="5"/>
  <c r="G220" i="5"/>
  <c r="G255" i="6"/>
  <c r="F334" i="6"/>
  <c r="F340" i="6"/>
  <c r="G357" i="6"/>
  <c r="F432" i="6"/>
  <c r="G453" i="6"/>
  <c r="F31" i="7"/>
  <c r="G174" i="8"/>
  <c r="F333" i="12"/>
  <c r="G442" i="12"/>
  <c r="F451" i="12"/>
  <c r="F462" i="12"/>
  <c r="F594" i="12"/>
  <c r="G72" i="13"/>
  <c r="G78" i="5"/>
  <c r="G112" i="5"/>
  <c r="G134" i="5"/>
  <c r="G191" i="6"/>
  <c r="F219" i="6"/>
  <c r="F341" i="6"/>
  <c r="F433" i="6"/>
  <c r="F35" i="7"/>
  <c r="G149" i="8"/>
  <c r="G338" i="12"/>
  <c r="F443" i="12"/>
  <c r="G452" i="12"/>
  <c r="F464" i="12"/>
  <c r="G495" i="12"/>
  <c r="F66" i="13"/>
  <c r="F73" i="13"/>
  <c r="G265" i="12"/>
  <c r="G66" i="13"/>
  <c r="F74" i="13"/>
  <c r="F94" i="5"/>
  <c r="F139" i="5"/>
  <c r="F56" i="5"/>
  <c r="G94" i="5"/>
  <c r="G119" i="5"/>
  <c r="F148" i="5"/>
  <c r="F336" i="6"/>
  <c r="F440" i="6"/>
  <c r="F463" i="6"/>
  <c r="F22" i="7"/>
  <c r="G270" i="12"/>
  <c r="G500" i="12"/>
  <c r="G583" i="12"/>
  <c r="F68" i="13"/>
  <c r="G74" i="13"/>
  <c r="F337" i="6"/>
  <c r="F343" i="6"/>
  <c r="F477" i="6"/>
  <c r="F23" i="7"/>
  <c r="G445" i="12"/>
  <c r="F456" i="12"/>
  <c r="G471" i="12"/>
  <c r="G569" i="12"/>
  <c r="F586" i="12"/>
  <c r="G68" i="13"/>
  <c r="F190" i="6"/>
  <c r="G194" i="6"/>
  <c r="F199" i="6"/>
  <c r="G203" i="6"/>
  <c r="F208" i="6"/>
  <c r="G212" i="6"/>
  <c r="G223" i="6"/>
  <c r="G241" i="6"/>
  <c r="G287" i="6"/>
  <c r="G297" i="6"/>
  <c r="G312" i="6"/>
  <c r="F450" i="6"/>
  <c r="F458" i="6"/>
  <c r="G527" i="6"/>
  <c r="G533" i="6"/>
  <c r="G554" i="6"/>
  <c r="F24" i="7"/>
  <c r="F32" i="7"/>
  <c r="F158" i="7"/>
  <c r="F163" i="8"/>
  <c r="F180" i="8"/>
  <c r="G443" i="12"/>
  <c r="G449" i="12"/>
  <c r="G454" i="12"/>
  <c r="G459" i="12"/>
  <c r="G465" i="12"/>
  <c r="F554" i="12"/>
  <c r="G573" i="12"/>
  <c r="F584" i="12"/>
  <c r="F591" i="12"/>
  <c r="G95" i="5"/>
  <c r="G114" i="5"/>
  <c r="G123" i="5"/>
  <c r="G135" i="5"/>
  <c r="F156" i="5"/>
  <c r="F205" i="5"/>
  <c r="G190" i="6"/>
  <c r="F195" i="6"/>
  <c r="G199" i="6"/>
  <c r="F204" i="6"/>
  <c r="G208" i="6"/>
  <c r="G213" i="6"/>
  <c r="F226" i="6"/>
  <c r="G245" i="6"/>
  <c r="G289" i="6"/>
  <c r="G298" i="6"/>
  <c r="F313" i="6"/>
  <c r="F437" i="6"/>
  <c r="G452" i="6"/>
  <c r="F461" i="6"/>
  <c r="F528" i="6"/>
  <c r="G534" i="6"/>
  <c r="G543" i="6"/>
  <c r="G558" i="6"/>
  <c r="F25" i="7"/>
  <c r="F33" i="7"/>
  <c r="F153" i="8"/>
  <c r="F173" i="8"/>
  <c r="F184" i="8"/>
  <c r="F540" i="12"/>
  <c r="G556" i="12"/>
  <c r="G574" i="12"/>
  <c r="F585" i="12"/>
  <c r="G591" i="12"/>
  <c r="G72" i="5"/>
  <c r="F96" i="5"/>
  <c r="F115" i="5"/>
  <c r="G126" i="5"/>
  <c r="G195" i="6"/>
  <c r="G204" i="6"/>
  <c r="G209" i="6"/>
  <c r="G248" i="6"/>
  <c r="G290" i="6"/>
  <c r="G299" i="6"/>
  <c r="G316" i="6"/>
  <c r="F439" i="6"/>
  <c r="F453" i="6"/>
  <c r="G461" i="6"/>
  <c r="G482" i="6"/>
  <c r="F523" i="6"/>
  <c r="G528" i="6"/>
  <c r="F535" i="6"/>
  <c r="G544" i="6"/>
  <c r="F26" i="7"/>
  <c r="F34" i="7"/>
  <c r="G153" i="8"/>
  <c r="F174" i="8"/>
  <c r="F76" i="13"/>
  <c r="G142" i="5"/>
  <c r="G116" i="5"/>
  <c r="G128" i="5"/>
  <c r="F144" i="5"/>
  <c r="G161" i="5"/>
  <c r="F192" i="6"/>
  <c r="G196" i="6"/>
  <c r="G201" i="6"/>
  <c r="F206" i="6"/>
  <c r="G210" i="6"/>
  <c r="F229" i="6"/>
  <c r="G291" i="6"/>
  <c r="G302" i="6"/>
  <c r="G326" i="6"/>
  <c r="F454" i="6"/>
  <c r="G472" i="6"/>
  <c r="F519" i="6"/>
  <c r="F524" i="6"/>
  <c r="G548" i="6"/>
  <c r="F28" i="7"/>
  <c r="F36" i="7"/>
  <c r="F150" i="7"/>
  <c r="F175" i="8"/>
  <c r="F340" i="12"/>
  <c r="F381" i="12"/>
  <c r="F446" i="12"/>
  <c r="G451" i="12"/>
  <c r="G457" i="12"/>
  <c r="F463" i="12"/>
  <c r="F472" i="12"/>
  <c r="G544" i="12"/>
  <c r="G587" i="12"/>
  <c r="F596" i="12"/>
  <c r="G76" i="13"/>
  <c r="G118" i="5"/>
  <c r="G130" i="5"/>
  <c r="F147" i="5"/>
  <c r="G166" i="5"/>
  <c r="G192" i="6"/>
  <c r="G197" i="6"/>
  <c r="F202" i="6"/>
  <c r="G206" i="6"/>
  <c r="F211" i="6"/>
  <c r="G219" i="6"/>
  <c r="G229" i="6"/>
  <c r="G456" i="6"/>
  <c r="G474" i="6"/>
  <c r="F531" i="6"/>
  <c r="G541" i="6"/>
  <c r="G549" i="6"/>
  <c r="F151" i="7"/>
  <c r="G178" i="8"/>
  <c r="F246" i="12"/>
  <c r="F341" i="12"/>
  <c r="F382" i="12"/>
  <c r="G446" i="12"/>
  <c r="F452" i="12"/>
  <c r="F458" i="12"/>
  <c r="G463" i="12"/>
  <c r="F473" i="12"/>
  <c r="G497" i="12"/>
  <c r="G547" i="12"/>
  <c r="F588" i="12"/>
  <c r="G64" i="13"/>
  <c r="G70" i="13"/>
  <c r="F77" i="13"/>
  <c r="G193" i="6"/>
  <c r="G202" i="6"/>
  <c r="G211" i="6"/>
  <c r="G552" i="6"/>
  <c r="F320" i="12"/>
  <c r="G549" i="12"/>
  <c r="G200" i="6"/>
  <c r="G205" i="6"/>
  <c r="G547" i="6"/>
  <c r="G151" i="5"/>
  <c r="F194" i="6"/>
  <c r="G198" i="6"/>
  <c r="F203" i="6"/>
  <c r="F212" i="6"/>
  <c r="G222" i="6"/>
  <c r="G233" i="6"/>
  <c r="F287" i="6"/>
  <c r="F425" i="6"/>
  <c r="F436" i="6"/>
  <c r="G478" i="6"/>
  <c r="G532" i="6"/>
  <c r="G542" i="6"/>
  <c r="G553" i="6"/>
  <c r="F448" i="12"/>
  <c r="F454" i="12"/>
  <c r="F459" i="12"/>
  <c r="G464" i="12"/>
  <c r="F478" i="12"/>
  <c r="F552" i="12"/>
  <c r="F590" i="12"/>
  <c r="F227" i="12"/>
  <c r="F232" i="12"/>
  <c r="F228" i="12"/>
  <c r="F216" i="12"/>
  <c r="F217" i="12"/>
  <c r="F366" i="12"/>
  <c r="F365" i="12"/>
  <c r="F357" i="12"/>
  <c r="F364" i="12"/>
  <c r="F356" i="12"/>
  <c r="F363" i="12"/>
  <c r="F355" i="12"/>
  <c r="F361" i="12"/>
  <c r="F362" i="12"/>
  <c r="F354" i="12"/>
  <c r="F353" i="12"/>
  <c r="F360" i="12"/>
  <c r="F359" i="12"/>
  <c r="F81" i="5"/>
  <c r="F82" i="5"/>
  <c r="F75" i="5"/>
  <c r="F78" i="5"/>
  <c r="F73" i="5"/>
  <c r="F363" i="6"/>
  <c r="F357" i="6"/>
  <c r="F362" i="6"/>
  <c r="F361" i="6"/>
  <c r="F360" i="6"/>
  <c r="F359" i="6"/>
  <c r="F358" i="6"/>
  <c r="F573" i="6"/>
  <c r="F566" i="6"/>
  <c r="F133" i="8"/>
  <c r="F140" i="8"/>
  <c r="F128" i="8"/>
  <c r="G435" i="6"/>
  <c r="G426" i="6"/>
  <c r="G431" i="6"/>
  <c r="G440" i="6"/>
  <c r="G422" i="6"/>
  <c r="G421" i="6"/>
  <c r="F178" i="5"/>
  <c r="F185" i="5"/>
  <c r="F177" i="5"/>
  <c r="F186" i="5"/>
  <c r="F184" i="5"/>
  <c r="F180" i="5"/>
  <c r="F21" i="6"/>
  <c r="F13" i="6"/>
  <c r="F19" i="6"/>
  <c r="F26" i="6"/>
  <c r="F12" i="6"/>
  <c r="F17" i="12"/>
  <c r="F25" i="6"/>
  <c r="F20" i="6"/>
  <c r="F18" i="6"/>
  <c r="F17" i="6"/>
  <c r="G34" i="7"/>
  <c r="G32" i="7"/>
  <c r="G28" i="7"/>
  <c r="G24" i="7"/>
  <c r="G26" i="7"/>
  <c r="G36" i="7"/>
  <c r="G31" i="7"/>
  <c r="G27" i="7"/>
  <c r="G23" i="7"/>
  <c r="G30" i="7"/>
  <c r="G22" i="7"/>
  <c r="G35" i="7"/>
  <c r="G33" i="7"/>
  <c r="G29" i="7"/>
  <c r="G25" i="7"/>
  <c r="G138" i="5"/>
  <c r="F143" i="5"/>
  <c r="G147" i="5"/>
  <c r="F152" i="5"/>
  <c r="G156" i="5"/>
  <c r="F162" i="5"/>
  <c r="F206" i="5"/>
  <c r="F248" i="6"/>
  <c r="F286" i="6"/>
  <c r="F290" i="6"/>
  <c r="F294" i="6"/>
  <c r="F298" i="6"/>
  <c r="F473" i="6"/>
  <c r="F478" i="6"/>
  <c r="F483" i="6"/>
  <c r="G152" i="8"/>
  <c r="G156" i="8"/>
  <c r="F185" i="8"/>
  <c r="G246" i="12"/>
  <c r="G250" i="12"/>
  <c r="F271" i="12"/>
  <c r="G496" i="12"/>
  <c r="G543" i="12"/>
  <c r="F548" i="12"/>
  <c r="G552" i="12"/>
  <c r="G557" i="12"/>
  <c r="F595" i="12"/>
  <c r="G143" i="5"/>
  <c r="G152" i="5"/>
  <c r="G162" i="5"/>
  <c r="F207" i="5"/>
  <c r="F462" i="6"/>
  <c r="F474" i="6"/>
  <c r="F484" i="6"/>
  <c r="F162" i="8"/>
  <c r="G15" i="12"/>
  <c r="F272" i="12"/>
  <c r="G548" i="12"/>
  <c r="G553" i="12"/>
  <c r="F566" i="12"/>
  <c r="F570" i="12"/>
  <c r="F574" i="12"/>
  <c r="F578" i="12"/>
  <c r="G22" i="13"/>
  <c r="F485" i="6"/>
  <c r="F60" i="5"/>
  <c r="G74" i="5"/>
  <c r="G79" i="5"/>
  <c r="G96" i="5"/>
  <c r="G101" i="5"/>
  <c r="F140" i="5"/>
  <c r="G144" i="5"/>
  <c r="F149" i="5"/>
  <c r="G153" i="5"/>
  <c r="F158" i="5"/>
  <c r="F212" i="5"/>
  <c r="F300" i="6"/>
  <c r="G318" i="6"/>
  <c r="G450" i="6"/>
  <c r="G454" i="6"/>
  <c r="G458" i="6"/>
  <c r="G463" i="6"/>
  <c r="F475" i="6"/>
  <c r="G485" i="6"/>
  <c r="F154" i="7"/>
  <c r="F150" i="8"/>
  <c r="F154" i="8"/>
  <c r="F158" i="8"/>
  <c r="G163" i="8"/>
  <c r="G175" i="8"/>
  <c r="F181" i="8"/>
  <c r="F244" i="12"/>
  <c r="F248" i="12"/>
  <c r="F334" i="12"/>
  <c r="F343" i="12"/>
  <c r="F475" i="12"/>
  <c r="G493" i="12"/>
  <c r="F498" i="12"/>
  <c r="G540" i="12"/>
  <c r="G545" i="12"/>
  <c r="F550" i="12"/>
  <c r="G554" i="12"/>
  <c r="F563" i="12"/>
  <c r="F567" i="12"/>
  <c r="F571" i="12"/>
  <c r="F575" i="12"/>
  <c r="F579" i="12"/>
  <c r="G139" i="5"/>
  <c r="G148" i="5"/>
  <c r="F62" i="5"/>
  <c r="G81" i="5"/>
  <c r="G97" i="5"/>
  <c r="G102" i="5"/>
  <c r="G124" i="5"/>
  <c r="G140" i="5"/>
  <c r="F145" i="5"/>
  <c r="G149" i="5"/>
  <c r="G154" i="5"/>
  <c r="G158" i="5"/>
  <c r="F193" i="5"/>
  <c r="F213" i="5"/>
  <c r="G226" i="6"/>
  <c r="G242" i="6"/>
  <c r="F251" i="6"/>
  <c r="F288" i="6"/>
  <c r="F292" i="6"/>
  <c r="F296" i="6"/>
  <c r="G300" i="6"/>
  <c r="F309" i="6"/>
  <c r="G319" i="6"/>
  <c r="G361" i="6"/>
  <c r="F441" i="6"/>
  <c r="F451" i="6"/>
  <c r="F455" i="6"/>
  <c r="F459" i="6"/>
  <c r="F471" i="6"/>
  <c r="G475" i="6"/>
  <c r="F480" i="6"/>
  <c r="F155" i="7"/>
  <c r="G128" i="8"/>
  <c r="G150" i="8"/>
  <c r="G154" i="8"/>
  <c r="G158" i="8"/>
  <c r="F171" i="8"/>
  <c r="F176" i="8"/>
  <c r="G181" i="8"/>
  <c r="G244" i="12"/>
  <c r="G248" i="12"/>
  <c r="F266" i="12"/>
  <c r="G310" i="12"/>
  <c r="G334" i="12"/>
  <c r="F344" i="12"/>
  <c r="G447" i="12"/>
  <c r="G456" i="12"/>
  <c r="G461" i="12"/>
  <c r="F494" i="12"/>
  <c r="G498" i="12"/>
  <c r="G541" i="12"/>
  <c r="F546" i="12"/>
  <c r="G550" i="12"/>
  <c r="F555" i="12"/>
  <c r="G563" i="12"/>
  <c r="G567" i="12"/>
  <c r="G571" i="12"/>
  <c r="G575" i="12"/>
  <c r="G579" i="12"/>
  <c r="F189" i="13"/>
  <c r="F295" i="6"/>
  <c r="G247" i="12"/>
  <c r="F53" i="5"/>
  <c r="F64" i="5"/>
  <c r="G75" i="5"/>
  <c r="F98" i="5"/>
  <c r="G104" i="5"/>
  <c r="F134" i="5"/>
  <c r="F141" i="5"/>
  <c r="G145" i="5"/>
  <c r="G150" i="5"/>
  <c r="F155" i="5"/>
  <c r="F159" i="5"/>
  <c r="F197" i="5"/>
  <c r="F244" i="6"/>
  <c r="G251" i="6"/>
  <c r="G288" i="6"/>
  <c r="G292" i="6"/>
  <c r="G296" i="6"/>
  <c r="F301" i="6"/>
  <c r="G309" i="6"/>
  <c r="F322" i="6"/>
  <c r="G451" i="6"/>
  <c r="G455" i="6"/>
  <c r="G459" i="6"/>
  <c r="G471" i="6"/>
  <c r="F476" i="6"/>
  <c r="F481" i="6"/>
  <c r="F148" i="7"/>
  <c r="F156" i="7"/>
  <c r="F151" i="8"/>
  <c r="F155" i="8"/>
  <c r="F159" i="8"/>
  <c r="G171" i="8"/>
  <c r="F177" i="8"/>
  <c r="G182" i="8"/>
  <c r="F245" i="12"/>
  <c r="G314" i="12"/>
  <c r="F335" i="12"/>
  <c r="F345" i="12"/>
  <c r="F476" i="12"/>
  <c r="G494" i="12"/>
  <c r="F499" i="12"/>
  <c r="F542" i="12"/>
  <c r="G546" i="12"/>
  <c r="F551" i="12"/>
  <c r="G555" i="12"/>
  <c r="F564" i="12"/>
  <c r="F568" i="12"/>
  <c r="F572" i="12"/>
  <c r="F576" i="12"/>
  <c r="F580" i="12"/>
  <c r="F191" i="13"/>
  <c r="F565" i="12"/>
  <c r="F569" i="12"/>
  <c r="F573" i="12"/>
  <c r="F59" i="5"/>
  <c r="F123" i="5"/>
  <c r="G70" i="5"/>
  <c r="G76" i="5"/>
  <c r="G93" i="5"/>
  <c r="G98" i="5"/>
  <c r="F105" i="5"/>
  <c r="F119" i="5"/>
  <c r="G141" i="5"/>
  <c r="G146" i="5"/>
  <c r="F151" i="5"/>
  <c r="G155" i="5"/>
  <c r="G159" i="5"/>
  <c r="G244" i="6"/>
  <c r="F255" i="6"/>
  <c r="F289" i="6"/>
  <c r="F293" i="6"/>
  <c r="F297" i="6"/>
  <c r="G310" i="6"/>
  <c r="F452" i="6"/>
  <c r="F456" i="6"/>
  <c r="G460" i="6"/>
  <c r="F472" i="6"/>
  <c r="G476" i="6"/>
  <c r="G481" i="6"/>
  <c r="F149" i="7"/>
  <c r="F157" i="7"/>
  <c r="G151" i="8"/>
  <c r="G155" i="8"/>
  <c r="G159" i="8"/>
  <c r="F172" i="8"/>
  <c r="F178" i="8"/>
  <c r="F183" i="8"/>
  <c r="G245" i="12"/>
  <c r="F267" i="12"/>
  <c r="F338" i="12"/>
  <c r="G448" i="12"/>
  <c r="G453" i="12"/>
  <c r="F471" i="12"/>
  <c r="F495" i="12"/>
  <c r="G542" i="12"/>
  <c r="F547" i="12"/>
  <c r="F556" i="12"/>
  <c r="G564" i="12"/>
  <c r="G568" i="12"/>
  <c r="G572" i="12"/>
  <c r="G576" i="12"/>
  <c r="G362" i="12"/>
  <c r="G358" i="12"/>
  <c r="G354" i="12"/>
  <c r="G361" i="12"/>
  <c r="G357" i="12"/>
  <c r="G353" i="12"/>
  <c r="G366" i="12"/>
  <c r="G360" i="12"/>
  <c r="G355" i="12"/>
  <c r="G364" i="12"/>
  <c r="G359" i="12"/>
  <c r="F326" i="6"/>
  <c r="G566" i="6"/>
  <c r="F40" i="7"/>
  <c r="F39" i="7"/>
  <c r="F129" i="8"/>
  <c r="G143" i="8"/>
  <c r="G137" i="8"/>
  <c r="G132" i="8"/>
  <c r="G127" i="8"/>
  <c r="G121" i="8"/>
  <c r="G142" i="8"/>
  <c r="G126" i="8"/>
  <c r="G141" i="8"/>
  <c r="G136" i="8"/>
  <c r="G131" i="8"/>
  <c r="G125" i="8"/>
  <c r="G120" i="8"/>
  <c r="G130" i="8"/>
  <c r="G140" i="8"/>
  <c r="G135" i="8"/>
  <c r="G129" i="8"/>
  <c r="G124" i="8"/>
  <c r="F33" i="12"/>
  <c r="F26" i="12"/>
  <c r="F39" i="12"/>
  <c r="F31" i="12"/>
  <c r="F36" i="12"/>
  <c r="F27" i="12"/>
  <c r="F35" i="12"/>
  <c r="F34" i="12"/>
  <c r="F32" i="12"/>
  <c r="F30" i="12"/>
  <c r="F218" i="12"/>
  <c r="F233" i="12"/>
  <c r="F309" i="12"/>
  <c r="F321" i="12"/>
  <c r="G385" i="12"/>
  <c r="G380" i="12"/>
  <c r="G379" i="12"/>
  <c r="G384" i="12"/>
  <c r="G383" i="12"/>
  <c r="F211" i="5"/>
  <c r="F204" i="5"/>
  <c r="F196" i="5"/>
  <c r="F210" i="5"/>
  <c r="F203" i="5"/>
  <c r="F195" i="5"/>
  <c r="F202" i="5"/>
  <c r="F194" i="5"/>
  <c r="F215" i="5"/>
  <c r="F208" i="5"/>
  <c r="F200" i="5"/>
  <c r="F223" i="6"/>
  <c r="F245" i="6"/>
  <c r="F252" i="6"/>
  <c r="G427" i="6"/>
  <c r="F554" i="6"/>
  <c r="F222" i="12"/>
  <c r="F234" i="12"/>
  <c r="F310" i="12"/>
  <c r="F325" i="12"/>
  <c r="G576" i="6"/>
  <c r="G570" i="6"/>
  <c r="G565" i="6"/>
  <c r="G575" i="6"/>
  <c r="G574" i="6"/>
  <c r="G569" i="6"/>
  <c r="G564" i="6"/>
  <c r="G583" i="6"/>
  <c r="G573" i="6"/>
  <c r="G568" i="6"/>
  <c r="F143" i="8"/>
  <c r="F139" i="8"/>
  <c r="F135" i="8"/>
  <c r="F131" i="8"/>
  <c r="F127" i="8"/>
  <c r="F123" i="8"/>
  <c r="F142" i="8"/>
  <c r="F138" i="8"/>
  <c r="F134" i="8"/>
  <c r="F130" i="8"/>
  <c r="F126" i="8"/>
  <c r="F122" i="8"/>
  <c r="F137" i="8"/>
  <c r="F132" i="8"/>
  <c r="F121" i="8"/>
  <c r="F141" i="8"/>
  <c r="F136" i="8"/>
  <c r="F125" i="8"/>
  <c r="F120" i="8"/>
  <c r="G439" i="6"/>
  <c r="G430" i="6"/>
  <c r="G425" i="6"/>
  <c r="G443" i="6"/>
  <c r="G434" i="6"/>
  <c r="G429" i="6"/>
  <c r="G420" i="6"/>
  <c r="G438" i="6"/>
  <c r="G433" i="6"/>
  <c r="G424" i="6"/>
  <c r="G442" i="6"/>
  <c r="G437" i="6"/>
  <c r="G428" i="6"/>
  <c r="G441" i="6"/>
  <c r="G432" i="6"/>
  <c r="G423" i="6"/>
  <c r="F547" i="6"/>
  <c r="G572" i="6"/>
  <c r="G122" i="8"/>
  <c r="G134" i="8"/>
  <c r="G16" i="12"/>
  <c r="F38" i="12"/>
  <c r="F223" i="12"/>
  <c r="G237" i="12"/>
  <c r="G233" i="12"/>
  <c r="G229" i="12"/>
  <c r="G225" i="12"/>
  <c r="G221" i="12"/>
  <c r="G217" i="12"/>
  <c r="G236" i="12"/>
  <c r="G232" i="12"/>
  <c r="G228" i="12"/>
  <c r="G224" i="12"/>
  <c r="G220" i="12"/>
  <c r="G216" i="12"/>
  <c r="G231" i="12"/>
  <c r="G226" i="12"/>
  <c r="G215" i="12"/>
  <c r="G235" i="12"/>
  <c r="G230" i="12"/>
  <c r="G219" i="12"/>
  <c r="G214" i="12"/>
  <c r="G234" i="12"/>
  <c r="G223" i="12"/>
  <c r="G218" i="12"/>
  <c r="G325" i="12"/>
  <c r="G321" i="12"/>
  <c r="G317" i="12"/>
  <c r="G313" i="12"/>
  <c r="G309" i="12"/>
  <c r="G324" i="12"/>
  <c r="G320" i="12"/>
  <c r="G316" i="12"/>
  <c r="G312" i="12"/>
  <c r="G308" i="12"/>
  <c r="G323" i="12"/>
  <c r="G318" i="12"/>
  <c r="G322" i="12"/>
  <c r="G311" i="12"/>
  <c r="G356" i="12"/>
  <c r="G363" i="12"/>
  <c r="G381" i="12"/>
  <c r="F325" i="6"/>
  <c r="F316" i="6"/>
  <c r="F320" i="6"/>
  <c r="F311" i="6"/>
  <c r="F324" i="6"/>
  <c r="F315" i="6"/>
  <c r="F319" i="6"/>
  <c r="F310" i="6"/>
  <c r="F323" i="6"/>
  <c r="F314" i="6"/>
  <c r="G571" i="6"/>
  <c r="F133" i="5"/>
  <c r="F130" i="5"/>
  <c r="F126" i="5"/>
  <c r="F122" i="5"/>
  <c r="F118" i="5"/>
  <c r="F114" i="5"/>
  <c r="F136" i="5"/>
  <c r="F132" i="5"/>
  <c r="F129" i="5"/>
  <c r="F125" i="5"/>
  <c r="F121" i="5"/>
  <c r="F117" i="5"/>
  <c r="F113" i="5"/>
  <c r="F135" i="5"/>
  <c r="F128" i="5"/>
  <c r="F124" i="5"/>
  <c r="F120" i="5"/>
  <c r="F116" i="5"/>
  <c r="F112" i="5"/>
  <c r="G71" i="5"/>
  <c r="G136" i="5"/>
  <c r="G132" i="5"/>
  <c r="G129" i="5"/>
  <c r="G125" i="5"/>
  <c r="G121" i="5"/>
  <c r="G117" i="5"/>
  <c r="G113" i="5"/>
  <c r="F183" i="5"/>
  <c r="F176" i="5"/>
  <c r="F182" i="5"/>
  <c r="F175" i="5"/>
  <c r="F181" i="5"/>
  <c r="F174" i="5"/>
  <c r="F187" i="5"/>
  <c r="F199" i="5"/>
  <c r="F214" i="5"/>
  <c r="G123" i="8"/>
  <c r="G138" i="8"/>
  <c r="G348" i="12"/>
  <c r="G344" i="12"/>
  <c r="G340" i="12"/>
  <c r="G336" i="12"/>
  <c r="G332" i="12"/>
  <c r="G347" i="12"/>
  <c r="G343" i="12"/>
  <c r="G339" i="12"/>
  <c r="G335" i="12"/>
  <c r="G331" i="12"/>
  <c r="G342" i="12"/>
  <c r="G337" i="12"/>
  <c r="G368" i="12"/>
  <c r="G346" i="12"/>
  <c r="G341" i="12"/>
  <c r="F166" i="5"/>
  <c r="F165" i="5"/>
  <c r="F164" i="5"/>
  <c r="F237" i="12"/>
  <c r="F221" i="12"/>
  <c r="F236" i="12"/>
  <c r="F231" i="12"/>
  <c r="F226" i="12"/>
  <c r="F220" i="12"/>
  <c r="F215" i="12"/>
  <c r="F225" i="12"/>
  <c r="F235" i="12"/>
  <c r="F230" i="12"/>
  <c r="F224" i="12"/>
  <c r="F219" i="12"/>
  <c r="F214" i="12"/>
  <c r="F229" i="12"/>
  <c r="F324" i="12"/>
  <c r="F319" i="12"/>
  <c r="F314" i="12"/>
  <c r="F308" i="12"/>
  <c r="F313" i="12"/>
  <c r="F323" i="12"/>
  <c r="F318" i="12"/>
  <c r="F312" i="12"/>
  <c r="F317" i="12"/>
  <c r="F322" i="12"/>
  <c r="F316" i="12"/>
  <c r="F311" i="12"/>
  <c r="F63" i="5"/>
  <c r="F57" i="5"/>
  <c r="F61" i="5"/>
  <c r="F55" i="5"/>
  <c r="G87" i="5"/>
  <c r="G80" i="5"/>
  <c r="G86" i="5"/>
  <c r="G164" i="5"/>
  <c r="F201" i="5"/>
  <c r="F220" i="5"/>
  <c r="F232" i="6"/>
  <c r="F228" i="6"/>
  <c r="F225" i="6"/>
  <c r="F221" i="6"/>
  <c r="F231" i="6"/>
  <c r="F224" i="6"/>
  <c r="F220" i="6"/>
  <c r="F254" i="6"/>
  <c r="F250" i="6"/>
  <c r="F247" i="6"/>
  <c r="F243" i="6"/>
  <c r="F253" i="6"/>
  <c r="F246" i="6"/>
  <c r="F242" i="6"/>
  <c r="F312" i="6"/>
  <c r="F321" i="6"/>
  <c r="F557" i="6"/>
  <c r="F553" i="6"/>
  <c r="F549" i="6"/>
  <c r="F545" i="6"/>
  <c r="F541" i="6"/>
  <c r="F556" i="6"/>
  <c r="F552" i="6"/>
  <c r="F548" i="6"/>
  <c r="F544" i="6"/>
  <c r="F551" i="6"/>
  <c r="F546" i="6"/>
  <c r="F555" i="6"/>
  <c r="F550" i="6"/>
  <c r="F576" i="6"/>
  <c r="F572" i="6"/>
  <c r="F568" i="6"/>
  <c r="F564" i="6"/>
  <c r="F583" i="6"/>
  <c r="F575" i="6"/>
  <c r="F571" i="6"/>
  <c r="F567" i="6"/>
  <c r="F570" i="6"/>
  <c r="F565" i="6"/>
  <c r="F574" i="6"/>
  <c r="F569" i="6"/>
  <c r="F124" i="8"/>
  <c r="G139" i="8"/>
  <c r="G227" i="12"/>
  <c r="G315" i="12"/>
  <c r="G333" i="12"/>
  <c r="G382" i="12"/>
  <c r="F72" i="5"/>
  <c r="F76" i="5"/>
  <c r="F79" i="5"/>
  <c r="F86" i="5"/>
  <c r="F95" i="5"/>
  <c r="F99" i="5"/>
  <c r="F102" i="5"/>
  <c r="G230" i="6"/>
  <c r="G252" i="6"/>
  <c r="G325" i="6"/>
  <c r="G321" i="6"/>
  <c r="G317" i="6"/>
  <c r="G313" i="6"/>
  <c r="G339" i="6"/>
  <c r="G363" i="6"/>
  <c r="G183" i="8"/>
  <c r="F368" i="12"/>
  <c r="G594" i="12"/>
  <c r="G590" i="12"/>
  <c r="G586" i="12"/>
  <c r="G593" i="12"/>
  <c r="G589" i="12"/>
  <c r="G585" i="12"/>
  <c r="G592" i="12"/>
  <c r="G588" i="12"/>
  <c r="G584" i="12"/>
  <c r="F14" i="6"/>
  <c r="F193" i="6"/>
  <c r="F197" i="6"/>
  <c r="F201" i="6"/>
  <c r="F205" i="6"/>
  <c r="F209" i="6"/>
  <c r="F299" i="6"/>
  <c r="G314" i="6"/>
  <c r="G323" i="6"/>
  <c r="G483" i="6"/>
  <c r="F534" i="6"/>
  <c r="F530" i="6"/>
  <c r="F526" i="6"/>
  <c r="F522" i="6"/>
  <c r="F518" i="6"/>
  <c r="F533" i="6"/>
  <c r="F529" i="6"/>
  <c r="F525" i="6"/>
  <c r="F521" i="6"/>
  <c r="F268" i="12"/>
  <c r="G272" i="12"/>
  <c r="G268" i="12"/>
  <c r="G271" i="12"/>
  <c r="G267" i="12"/>
  <c r="F336" i="12"/>
  <c r="F541" i="12"/>
  <c r="F545" i="12"/>
  <c r="F549" i="12"/>
  <c r="F553" i="12"/>
  <c r="F80" i="5"/>
  <c r="F87" i="5"/>
  <c r="F103" i="5"/>
  <c r="F160" i="5"/>
  <c r="F16" i="12"/>
  <c r="F15" i="12"/>
  <c r="F22" i="6"/>
  <c r="G220" i="6"/>
  <c r="G224" i="6"/>
  <c r="G231" i="6"/>
  <c r="G246" i="6"/>
  <c r="G253" i="6"/>
  <c r="G344" i="6"/>
  <c r="G340" i="6"/>
  <c r="G336" i="6"/>
  <c r="G332" i="6"/>
  <c r="G362" i="6"/>
  <c r="G358" i="6"/>
  <c r="G545" i="6"/>
  <c r="G550" i="6"/>
  <c r="G555" i="6"/>
  <c r="G161" i="8"/>
  <c r="G172" i="8"/>
  <c r="G176" i="8"/>
  <c r="G184" i="8"/>
  <c r="F269" i="12"/>
  <c r="F331" i="12"/>
  <c r="F337" i="12"/>
  <c r="F342" i="12"/>
  <c r="F347" i="12"/>
  <c r="F445" i="12"/>
  <c r="F449" i="12"/>
  <c r="F453" i="12"/>
  <c r="F457" i="12"/>
  <c r="F461" i="12"/>
  <c r="G478" i="12"/>
  <c r="G474" i="12"/>
  <c r="G477" i="12"/>
  <c r="G473" i="12"/>
  <c r="G476" i="12"/>
  <c r="G472" i="12"/>
  <c r="F496" i="12"/>
  <c r="F23" i="6"/>
  <c r="G315" i="6"/>
  <c r="G324" i="6"/>
  <c r="G341" i="6"/>
  <c r="G360" i="6"/>
  <c r="G484" i="6"/>
  <c r="F527" i="6"/>
  <c r="F532" i="6"/>
  <c r="G556" i="6"/>
  <c r="G180" i="8"/>
  <c r="G269" i="12"/>
  <c r="F332" i="12"/>
  <c r="F70" i="5"/>
  <c r="F74" i="5"/>
  <c r="F93" i="5"/>
  <c r="F97" i="5"/>
  <c r="F138" i="5"/>
  <c r="F142" i="5"/>
  <c r="F146" i="5"/>
  <c r="F150" i="5"/>
  <c r="F154" i="5"/>
  <c r="F16" i="6"/>
  <c r="F24" i="6"/>
  <c r="G221" i="6"/>
  <c r="G225" i="6"/>
  <c r="G228" i="6"/>
  <c r="G243" i="6"/>
  <c r="G247" i="6"/>
  <c r="G250" i="6"/>
  <c r="G311" i="6"/>
  <c r="G320" i="6"/>
  <c r="G337" i="6"/>
  <c r="F442" i="6"/>
  <c r="F438" i="6"/>
  <c r="F434" i="6"/>
  <c r="F430" i="6"/>
  <c r="F426" i="6"/>
  <c r="F422" i="6"/>
  <c r="G473" i="6"/>
  <c r="G477" i="6"/>
  <c r="G546" i="6"/>
  <c r="G551" i="6"/>
  <c r="G173" i="8"/>
  <c r="G177" i="8"/>
  <c r="F265" i="12"/>
  <c r="F384" i="12"/>
  <c r="F380" i="12"/>
  <c r="F383" i="12"/>
  <c r="F379" i="12"/>
  <c r="G47" i="13"/>
  <c r="F33" i="13"/>
  <c r="F37" i="13"/>
  <c r="F41" i="13"/>
  <c r="F45" i="13"/>
  <c r="F63" i="13"/>
  <c r="F67" i="13"/>
  <c r="F71" i="13"/>
  <c r="F194" i="13"/>
  <c r="G67" i="13"/>
  <c r="G71" i="13"/>
  <c r="G75" i="13"/>
  <c r="F195" i="13"/>
  <c r="F11" i="13"/>
  <c r="F34" i="13"/>
  <c r="F38" i="13"/>
  <c r="F42" i="13"/>
  <c r="F46" i="13"/>
  <c r="F196" i="13"/>
  <c r="F190" i="13"/>
  <c r="F197" i="13"/>
  <c r="F16" i="13"/>
  <c r="F31" i="13"/>
  <c r="F35" i="13"/>
  <c r="F39" i="13"/>
  <c r="F43" i="13"/>
  <c r="F198" i="13"/>
  <c r="G65" i="13"/>
  <c r="G69" i="13"/>
  <c r="G73" i="13"/>
  <c r="F192" i="13"/>
  <c r="F199" i="13"/>
  <c r="F21" i="13"/>
  <c r="F32" i="13"/>
  <c r="F36" i="13"/>
  <c r="F40" i="13"/>
  <c r="F83" i="13" l="1"/>
  <c r="F251" i="12"/>
  <c r="F37" i="7"/>
  <c r="F157" i="8"/>
  <c r="F15" i="6"/>
  <c r="G536" i="6"/>
  <c r="F345" i="6"/>
  <c r="G167" i="5"/>
  <c r="G304" i="6"/>
  <c r="F58" i="5"/>
  <c r="G157" i="8"/>
  <c r="G37" i="7"/>
  <c r="F597" i="12"/>
  <c r="G214" i="6"/>
  <c r="F558" i="12"/>
  <c r="F227" i="6"/>
  <c r="F167" i="5"/>
  <c r="F179" i="5"/>
  <c r="F364" i="6"/>
  <c r="G251" i="12"/>
  <c r="F179" i="8"/>
  <c r="F501" i="12"/>
  <c r="F479" i="12"/>
  <c r="G466" i="12"/>
  <c r="G457" i="6"/>
  <c r="G77" i="5"/>
  <c r="F457" i="6"/>
  <c r="F152" i="7"/>
  <c r="G479" i="6"/>
  <c r="F581" i="12"/>
  <c r="G100" i="5"/>
  <c r="G327" i="6"/>
  <c r="G479" i="12"/>
  <c r="G227" i="6"/>
  <c r="G273" i="12"/>
  <c r="F536" i="6"/>
  <c r="F304" i="6"/>
  <c r="G597" i="12"/>
  <c r="F577" i="6"/>
  <c r="F367" i="12"/>
  <c r="F193" i="13"/>
  <c r="G78" i="13"/>
  <c r="G364" i="6"/>
  <c r="G179" i="8"/>
  <c r="G577" i="6"/>
  <c r="G249" i="6"/>
  <c r="G444" i="6"/>
  <c r="G501" i="12"/>
  <c r="G558" i="12"/>
  <c r="G157" i="5"/>
  <c r="F386" i="12"/>
  <c r="G559" i="6"/>
  <c r="F18" i="12"/>
  <c r="F214" i="6"/>
  <c r="F249" i="6"/>
  <c r="F209" i="5"/>
  <c r="G131" i="5"/>
  <c r="F131" i="5"/>
  <c r="F327" i="6"/>
  <c r="G18" i="12"/>
  <c r="F42" i="7"/>
  <c r="F479" i="6"/>
  <c r="G581" i="12"/>
  <c r="G345" i="6"/>
  <c r="F47" i="13"/>
  <c r="F157" i="5"/>
  <c r="F144" i="8"/>
  <c r="G144" i="8"/>
  <c r="F100" i="5"/>
  <c r="F349" i="12"/>
  <c r="F559" i="6"/>
  <c r="F29" i="12"/>
  <c r="F22" i="13"/>
  <c r="F238" i="12"/>
  <c r="F273" i="12"/>
  <c r="F444" i="6"/>
  <c r="G326" i="12"/>
  <c r="F466" i="12"/>
  <c r="G349" i="12"/>
  <c r="G238" i="12"/>
  <c r="G367" i="12"/>
  <c r="F78" i="13"/>
  <c r="G386" i="12"/>
  <c r="F77" i="5"/>
  <c r="F326" i="12"/>
</calcChain>
</file>

<file path=xl/sharedStrings.xml><?xml version="1.0" encoding="utf-8"?>
<sst xmlns="http://schemas.openxmlformats.org/spreadsheetml/2006/main" count="8640" uniqueCount="3608">
  <si>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</si>
  <si>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</si>
  <si>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</si>
  <si>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</si>
  <si>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</si>
  <si>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</si>
  <si>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</si>
  <si>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</si>
  <si>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</si>
  <si>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</si>
  <si>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</si>
  <si>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</si>
  <si>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</si>
  <si>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</si>
  <si>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</si>
  <si>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</si>
  <si>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</si>
  <si>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</si>
  <si>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</si>
  <si>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</si>
  <si>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</si>
  <si>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</si>
  <si>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</si>
  <si>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</si>
  <si>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</si>
  <si>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</si>
  <si>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</si>
  <si>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</si>
  <si>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</si>
  <si>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</si>
  <si>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</si>
  <si>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</si>
  <si>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</si>
  <si>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</si>
  <si>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</si>
  <si>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</si>
  <si>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</si>
  <si>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</si>
  <si>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</si>
  <si>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</si>
  <si>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</si>
  <si>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</si>
  <si>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</si>
  <si>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</si>
  <si>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</si>
  <si>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</si>
  <si>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</si>
  <si>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</si>
  <si>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</si>
  <si>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</si>
  <si>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</si>
  <si>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</si>
  <si>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</si>
  <si>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</si>
  <si>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</si>
  <si>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</si>
  <si>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</si>
  <si>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</si>
  <si>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</si>
  <si>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</si>
  <si>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</si>
  <si>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</si>
  <si>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</si>
  <si>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</si>
  <si>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</si>
  <si>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</si>
  <si>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</si>
  <si>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</si>
  <si>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</si>
  <si>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</si>
  <si>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</si>
  <si>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</si>
  <si>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</si>
  <si>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</si>
  <si>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</si>
  <si>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</si>
  <si>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</si>
  <si>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</si>
  <si>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</si>
  <si>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</si>
  <si>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</si>
  <si>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</si>
  <si>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</si>
  <si>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</si>
  <si>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</si>
  <si>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</si>
  <si>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</si>
  <si>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</si>
  <si>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</si>
  <si>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</si>
  <si>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</si>
  <si>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</si>
  <si>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</si>
  <si>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</si>
  <si>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</si>
  <si>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</si>
  <si>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</si>
  <si>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</si>
  <si>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</si>
  <si>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</si>
  <si>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</si>
  <si>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</si>
  <si>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</si>
  <si>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</si>
  <si>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</si>
  <si>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</si>
  <si>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</si>
  <si>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</si>
  <si>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</si>
  <si>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</si>
  <si>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</si>
  <si>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</si>
  <si>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</si>
  <si>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</si>
  <si>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</si>
  <si>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</si>
  <si>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</si>
  <si>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</si>
  <si>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</si>
  <si>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</si>
  <si>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</si>
  <si>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</si>
  <si>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</si>
  <si>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</si>
  <si>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</si>
  <si>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</si>
  <si>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</si>
  <si>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</si>
  <si>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</si>
  <si>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</si>
  <si>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</si>
  <si>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</si>
  <si>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</si>
  <si>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</si>
  <si>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</si>
  <si>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</si>
  <si>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</si>
  <si>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</si>
  <si>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</si>
  <si>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</si>
  <si>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</si>
  <si>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</si>
  <si>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</si>
  <si>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</si>
  <si>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</si>
  <si>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</si>
  <si>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</si>
  <si>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</si>
  <si>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</si>
  <si>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</si>
  <si>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</si>
  <si>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</si>
  <si>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</si>
  <si>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</si>
  <si>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</si>
  <si>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</si>
  <si>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</si>
  <si>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</si>
  <si>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</si>
  <si>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</si>
  <si>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</si>
  <si>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Harmonised Transparency Template</t>
  </si>
  <si>
    <t>2027  Version</t>
  </si>
  <si>
    <t>Spain</t>
  </si>
  <si>
    <t>Caja Rural de Navarra, Sociedad Cooperativa de Crédito</t>
  </si>
  <si>
    <t>Reporting Date: 26/10/2026</t>
  </si>
  <si>
    <t>Cut-off Date: 30/09/2026</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</si>
  <si>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</si>
  <si>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</si>
  <si>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</si>
  <si>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</si>
  <si>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</si>
  <si>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</si>
  <si>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</si>
  <si>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</si>
  <si>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</si>
  <si>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</si>
  <si>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</si>
  <si>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Worksheet F2: Sustainable PS data</t>
  </si>
  <si>
    <t>Completion Instructions</t>
  </si>
  <si>
    <t>Please delete this tab once you have completed this file</t>
  </si>
  <si>
    <t>1. Every pool has one separate HTT. Issuers with more than one cover pool have to present as many separate HTTs as the number of pools.</t>
  </si>
  <si>
    <r>
      <rPr>
        <sz val="11"/>
        <color rgb="FF000000"/>
        <rFont val="Calibri"/>
        <family val="2"/>
      </rPr>
      <t>2.  All cells that include “[For completion]” and “[Mark as ND if not relevant]” needs to be completed</t>
    </r>
  </si>
  <si>
    <t>3. The  "[For completion]" or "[Mark as ND if not relevant]" cells could be filled with:</t>
  </si>
  <si>
    <t>3.A Numbers: Please insert the appropriate data</t>
  </si>
  <si>
    <t>3.B Letters: Please insert either No Data (ND)</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</si>
  <si>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</si>
  <si>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</si>
  <si>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</si>
  <si>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(iv) ND4: Please complete the cell with ND4 when the information is confidential</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</si>
  <si>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</si>
  <si>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</si>
  <si>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</si>
  <si>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Please do not forget to change the name of the worksheet in order to be consistent with the numbering of the existing ones (starting with D.).</t>
  </si>
  <si>
    <t>Please update the Introduction Tab accordingly.</t>
  </si>
  <si>
    <t>7. Please delete tab D (Insert National Transparency Template) and the example tabs if unused.</t>
  </si>
  <si>
    <t>Please update the introduction Tab accordingly.</t>
  </si>
  <si>
    <t>8. Should you make references to external documents or cells in this document, please insert the hyperlink.</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</si>
  <si>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</si>
  <si>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10. The Mortgage and Public Sector worksheets should only include data from the mortgage and public coverage registers, if available in your country.</t>
  </si>
  <si>
    <t>11.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</si>
  <si>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12. Since the regional breakdown denomination (Tab. B1 HTT Mortgage Assets - section 7.5., Tab B2 HTT Public Sector Assets - section 8.5) is decided at national level, please follow the agreed dispositions which can be found in the HTT Completion Guideline</t>
  </si>
  <si>
    <t>13. For your information Legal Entity Identifier (LEI) for counterparty information may be found in http://www.lei-lookup.com/#!search</t>
  </si>
  <si>
    <t>14. For any further questions on how to complete the HTT please consult in the following order:</t>
  </si>
  <si>
    <t>(i) the HTT Completion Guideline</t>
  </si>
  <si>
    <t>(ii)  the relevant National Coordinator</t>
  </si>
  <si>
    <t>(iii) the Covered Bond Label Secretariat</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</si>
  <si>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</si>
  <si>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</si>
  <si>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</si>
  <si>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</si>
  <si>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</si>
  <si>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</si>
  <si>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3. Worksheet “A. HTT General": cell C58: the formula has been fixed and the nominal amount now is displayed correctly</t>
  </si>
  <si>
    <t>Updates for HTT 2027</t>
  </si>
  <si>
    <r>
      <t>0. All worksheets:</t>
    </r>
    <r>
      <rPr>
        <sz val="10"/>
        <color rgb="FF000000"/>
        <rFont val="Calibri"/>
        <family val="2"/>
      </rPr>
      <t xml:space="preserve"> Update the year of the HTT template next to the title of each</t>
    </r>
  </si>
  <si>
    <r>
      <t>1. All worksheets:</t>
    </r>
    <r>
      <rPr>
        <sz val="10"/>
        <color rgb="FF000000"/>
        <rFont val="Calibri"/>
        <family val="2"/>
      </rPr>
      <t xml:space="preserve"> Highlight the locked cells in orange in order to see which cells are to be filled in</t>
    </r>
  </si>
  <si>
    <r>
      <t xml:space="preserve">2. Worksheet “A. HTT General”: cell C28: </t>
    </r>
    <r>
      <rPr>
        <sz val="10"/>
        <color rgb="FF000000"/>
        <rFont val="Calibri"/>
        <family val="2"/>
      </rPr>
      <t xml:space="preserve">"Yes" and "No" from the drop down menu have been replaced with "Y" and "N" to be in line with cells C27 and C29 </t>
    </r>
  </si>
  <si>
    <r>
      <t xml:space="preserve">3. Worksheet “A. HTT General": cell C58: </t>
    </r>
    <r>
      <rPr>
        <sz val="10"/>
        <color rgb="FF000000"/>
        <rFont val="Calibri"/>
        <family val="2"/>
      </rPr>
      <t>The formula has been fixed and the nominal amount now is displayed correctly</t>
    </r>
  </si>
  <si>
    <r>
      <t xml:space="preserve">4. Worksheet “A. HTT General": cell D58: </t>
    </r>
    <r>
      <rPr>
        <sz val="10"/>
        <color rgb="FF000000"/>
        <rFont val="Calibri"/>
        <family val="2"/>
      </rPr>
      <t>The error message shown if the values between cells C38 and C58 differ has been moved here from cell C58</t>
    </r>
  </si>
  <si>
    <r>
      <t xml:space="preserve">5. Worksheet “B1. HTT Mortgage Assets”: </t>
    </r>
    <r>
      <rPr>
        <sz val="10"/>
        <color rgb="FF000000"/>
        <rFont val="Calibri"/>
        <family val="2"/>
      </rPr>
      <t>The Mortgage worksheet should only include data from the mortgage coverage register, if available in your country, as per Completion Instruction 10</t>
    </r>
  </si>
  <si>
    <r>
      <t xml:space="preserve">6. Worksheet “B1. HTT Mortgage Assets”: </t>
    </r>
    <r>
      <rPr>
        <sz val="10"/>
        <color rgb="FF000000"/>
        <rFont val="Calibri"/>
        <family val="2"/>
      </rPr>
      <t>"Private rental" was removed (ex row 266)</t>
    </r>
  </si>
  <si>
    <r>
      <t>7. Worksheet “B1. HTT Mortgage Assets”: row 265: "</t>
    </r>
    <r>
      <rPr>
        <sz val="10"/>
        <color rgb="FF000000"/>
        <rFont val="Calibri"/>
        <family val="2"/>
      </rPr>
      <t>Multi-family housing" moved out of "Other"</t>
    </r>
  </si>
  <si>
    <r>
      <t>8. Worksheet “B1. HTT Mortgage Assets”: cells G44 and G99</t>
    </r>
    <r>
      <rPr>
        <sz val="10"/>
        <color rgb="FF000000"/>
        <rFont val="Calibri"/>
        <family val="2"/>
      </rPr>
      <t xml:space="preserve">: Addition of a warning cell that says: "Residential and Commercial Loans must be calculated on the combined Total Mortgages amount, showing the ratio between sectors. ” </t>
    </r>
  </si>
  <si>
    <r>
      <t>9. Worksheet “B1. HTT Mortgage Assets”: cells C187 and C417:</t>
    </r>
    <r>
      <rPr>
        <sz val="10"/>
        <color rgb="FF000000"/>
        <rFont val="Calibri"/>
        <family val="2"/>
      </rPr>
      <t xml:space="preserve"> Changed the output to mn (instead of "000") to be in line with the buckets</t>
    </r>
  </si>
  <si>
    <r>
      <t>10. Worksheet “B1. HTT Mortgage Assets”:</t>
    </r>
    <r>
      <rPr>
        <sz val="10"/>
        <color rgb="FF000000"/>
        <rFont val="Calibri"/>
        <family val="2"/>
      </rPr>
      <t xml:space="preserve"> ”New Residential/Commercial Property” were removed (ex rows 367-372 &amp; 596-601)</t>
    </r>
  </si>
  <si>
    <r>
      <t xml:space="preserve">11. Worksheet “B1. HTT Mortgage Assets”: </t>
    </r>
    <r>
      <rPr>
        <sz val="10"/>
        <color rgb="FF000000"/>
        <rFont val="Calibri"/>
        <family val="2"/>
      </rPr>
      <t>Removed "For completion" from cells C189 and D189</t>
    </r>
  </si>
  <si>
    <r>
      <t xml:space="preserve">12. Worksheet “B2. HTT Public Sector Assets”: </t>
    </r>
    <r>
      <rPr>
        <sz val="10"/>
        <color rgb="FF000000"/>
        <rFont val="Calibri"/>
        <family val="2"/>
      </rPr>
      <t>The Public Sector worksheet should only include data from the public coverage register, if available in your country, as per Completion Instruction 10</t>
    </r>
  </si>
  <si>
    <r>
      <t>13. Worksheet “B2. HTT Public Sector Assets”: cells C153–C159</t>
    </r>
    <r>
      <rPr>
        <sz val="10"/>
        <color rgb="FF000000"/>
        <rFont val="Calibri"/>
        <family val="2"/>
      </rPr>
      <t>: Formatted using the “0,0” format</t>
    </r>
  </si>
  <si>
    <r>
      <t>14. Worksheet “B3. HTT Shipping Assets”: cell C117</t>
    </r>
    <r>
      <rPr>
        <sz val="10"/>
        <color rgb="FF000000"/>
        <rFont val="Calibri"/>
        <family val="2"/>
      </rPr>
      <t>: Changed the output to mn (instead of "000") to be in line with the buckets</t>
    </r>
  </si>
  <si>
    <r>
      <t>15. Worksheet “E. Optional ECB-ECAIs Data”:</t>
    </r>
    <r>
      <rPr>
        <sz val="10"/>
        <color rgb="FF000000"/>
        <rFont val="Calibri"/>
        <family val="2"/>
      </rPr>
      <t xml:space="preserve"> </t>
    </r>
    <r>
      <rPr>
        <b/>
        <sz val="10"/>
        <color rgb="FF000000"/>
        <rFont val="Calibri"/>
        <family val="2"/>
      </rPr>
      <t>cells G75 and G76</t>
    </r>
    <r>
      <rPr>
        <sz val="10"/>
        <color rgb="FF000000"/>
        <rFont val="Calibri"/>
        <family val="2"/>
      </rPr>
      <t>: Replaced the formula with  "[For completion]"</t>
    </r>
    <r>
      <rPr>
        <b/>
        <sz val="10"/>
        <color rgb="FF000000"/>
        <rFont val="Calibri"/>
        <family val="2"/>
      </rPr>
      <t xml:space="preserve"> </t>
    </r>
  </si>
  <si>
    <r>
      <t xml:space="preserve">16. Worksheet “F1. Sustainable M data”: cells G65 and G120: </t>
    </r>
    <r>
      <rPr>
        <sz val="10"/>
        <color rgb="FF000000"/>
        <rFont val="Calibri"/>
        <family val="2"/>
      </rPr>
      <t xml:space="preserve">Addition of a warning cell that says: "Residential and Commercial Loans must be calculated on the combined Total Sustainable Mortgages amount, showing the ratio between sectors. ” </t>
    </r>
  </si>
  <si>
    <r>
      <t>17. Worksheet “F1. Sustainable M data”:</t>
    </r>
    <r>
      <rPr>
        <sz val="10"/>
        <color rgb="FF000000"/>
        <rFont val="Calibri"/>
        <family val="2"/>
      </rPr>
      <t xml:space="preserve"> ”New Residential/Commercial Property” were removed (ex rows 387-392 and 613-618)</t>
    </r>
  </si>
  <si>
    <r>
      <t>18. Worksheet “F1. Sustainable M data”: row 365:</t>
    </r>
    <r>
      <rPr>
        <sz val="10"/>
        <color rgb="FF000000"/>
        <rFont val="Calibri"/>
        <family val="2"/>
      </rPr>
      <t xml:space="preserve"> "Under Construction"moved from "New Residantial Property" to "Property Age Structure"</t>
    </r>
  </si>
  <si>
    <r>
      <t>19. Worksheet “F1. Sustainable M data”: row 595:</t>
    </r>
    <r>
      <rPr>
        <sz val="10"/>
        <color rgb="FF000000"/>
        <rFont val="Calibri"/>
        <family val="2"/>
      </rPr>
      <t xml:space="preserve"> "Under Construction"moved from "New Commercial Property" to "CRE Age Structure"</t>
    </r>
  </si>
  <si>
    <r>
      <t xml:space="preserve">20. Worksheet “F1. Sustainable M data”: </t>
    </r>
    <r>
      <rPr>
        <sz val="10"/>
        <color rgb="FF000000"/>
        <rFont val="Calibri"/>
        <family val="2"/>
      </rPr>
      <t>"Formatted cells C583–C590 and C587 using the “0,0” format.</t>
    </r>
  </si>
  <si>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</si>
  <si>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</si>
  <si>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</si>
  <si>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</si>
  <si>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</si>
  <si>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</si>
  <si>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</si>
  <si>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</si>
  <si>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 xml:space="preserve">The HTT is compulsory in order to be considered Covered Bond Label compliant. The NTT can be added in order to provide further information at national discretion. </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</si>
  <si>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</si>
  <si>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</si>
  <si>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</si>
  <si>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</si>
  <si>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</si>
  <si>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r>
      <t>The HTT shoul</t>
    </r>
    <r>
      <rPr>
        <sz val="11"/>
        <rFont val="Calibri"/>
        <family val="2"/>
      </rPr>
      <t>d be posted in the same location as the National Transparency Template (NTT) is currently posted, i.e. on the issuer's website. There is no common platform for the HTT.</t>
    </r>
  </si>
  <si>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</si>
  <si>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</si>
  <si>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</si>
  <si>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</si>
  <si>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</si>
  <si>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</si>
  <si>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</si>
  <si>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</si>
  <si>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(iii) not available at the present time; or (iv) confidential. Issuers are kindly requested to include ND1, ND2, ND3 or ND4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</si>
  <si>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</si>
  <si>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</si>
  <si>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</si>
  <si>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</si>
  <si>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</si>
  <si>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</si>
  <si>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 xml:space="preserve">Liquid assets are defined as central bank eligible assets, substitute and other marketable assets. This total is calculated over both outstanding covered bonds and outstanding cover assets. </t>
  </si>
  <si>
    <t>Question 10: How should the "expected" and "contractual" columns of the "Cover pool amortisation profile" be understood?</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</si>
  <si>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</si>
  <si>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</si>
  <si>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</si>
  <si>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</si>
  <si>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</si>
  <si>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Question 12: How should the cover assets and covered bonds distribution by currency be populated in section 3.6 and 3.7 in Tab A. HTT General?</t>
  </si>
  <si>
    <t>Response 12</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</si>
  <si>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</si>
  <si>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Question 13: How should the covered bonds distribution by interest rate be populated in section 3.8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</si>
  <si>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</si>
  <si>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</si>
  <si>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14: How should arrears be populated in Tab E. Optional ECB-ECAIs data?</t>
  </si>
  <si>
    <t>Response 14</t>
  </si>
  <si>
    <t xml:space="preserve">Performing loans should be excluded from the "1-&lt;30 days" bucket. If a loan is in arrears, please report the entire principal amount for the loan, not just the instalment that is in arrears. </t>
  </si>
  <si>
    <t>Question 15: What is the Cover Pools' FIGI identifier and where can I find it?</t>
  </si>
  <si>
    <t>Response 15</t>
  </si>
  <si>
    <t>FIGI is a 12-character alphanumeric ID used to differentiate and map information associated to cover pools. Each pool has a unique FIGI ID which cannot be re-used. You can search for existing FIGI ID's for cover pools on the Bloomberg Terminal or on the openfigi.com webpage. Bloomberg is a certified provider and will facilitate to request a FIGI ID for new pools. Requests can be send with relevant documentation via email to emeacapmkts@bloomberg.net. We would like to underline that the inclusion of the FIGI number in your HTT is on a voluntary basis.</t>
  </si>
  <si>
    <t xml:space="preserve">A. Harmonised Transparency Template - General Information </t>
  </si>
  <si>
    <t>HTT 2027</t>
  </si>
  <si>
    <t>Reporting in Domestic Currency</t>
  </si>
  <si>
    <t>EUR</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</si>
  <si>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</si>
  <si>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</si>
  <si>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</si>
  <si>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</si>
  <si>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</si>
  <si>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</si>
  <si>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</si>
  <si>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</si>
  <si>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</si>
  <si>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</si>
  <si>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</si>
  <si>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G.1.1.2</t>
  </si>
  <si>
    <t>Issuer Name</t>
  </si>
  <si>
    <t>G.1.1.3</t>
  </si>
  <si>
    <t>Labelled Cover Pool Name</t>
  </si>
  <si>
    <t>Covered Bond</t>
  </si>
  <si>
    <t>G.1.1.4</t>
  </si>
  <si>
    <t>Link to Issuer's Website</t>
  </si>
  <si>
    <t xml:space="preserve">https://www.cajaruraldenavarra.com/en/information-investors </t>
  </si>
  <si>
    <t>G.1.1.5</t>
  </si>
  <si>
    <t>Cut-off date</t>
  </si>
  <si>
    <t>G.1.1.6</t>
  </si>
  <si>
    <t>Cover Pool's FIGI Identifier (non-mandatory)</t>
  </si>
  <si>
    <t>BBG00BDCKKW2 </t>
  </si>
  <si>
    <t>OG.1.1.2</t>
  </si>
  <si>
    <t>Optional information e.g. Contact names</t>
  </si>
  <si>
    <t>OG.1.1.3</t>
  </si>
  <si>
    <t>Optional information e.g. Parent name</t>
  </si>
  <si>
    <t>OG.1.1.4</t>
  </si>
  <si>
    <t>OG.1.1.5</t>
  </si>
  <si>
    <t>OG.1.1.6</t>
  </si>
  <si>
    <t>OG.1.1.7</t>
  </si>
  <si>
    <t>G.2.1.1</t>
  </si>
  <si>
    <t>Basel Compliance, subject to national jurisdiction (Y/N)</t>
  </si>
  <si>
    <t>Y</t>
  </si>
  <si>
    <t>G.2.1.2</t>
  </si>
  <si>
    <t>CBD Compliance</t>
  </si>
  <si>
    <t>G.2.1.3</t>
  </si>
  <si>
    <t>CRR Compliance (Y/N)</t>
  </si>
  <si>
    <t>N</t>
  </si>
  <si>
    <t>OG.2.1.1</t>
  </si>
  <si>
    <t>LCR status</t>
  </si>
  <si>
    <t>https://www.coveredbondlabel.com/issuer/118-caja-rural-de-navarra-sociedad-coop-de-credito</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</si>
  <si>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</si>
  <si>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</si>
  <si>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</si>
  <si>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</si>
  <si>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</si>
  <si>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</si>
  <si>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</si>
  <si>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</si>
  <si>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</si>
  <si>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</si>
  <si>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</si>
  <si>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</si>
  <si>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</si>
  <si>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</si>
  <si>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ND1</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</si>
  <si>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</si>
  <si>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</si>
  <si>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</si>
  <si>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</si>
  <si>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</si>
  <si>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</si>
  <si>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</si>
  <si>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</si>
  <si>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</si>
  <si>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</si>
  <si>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</si>
  <si>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</si>
  <si>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</si>
  <si>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</si>
  <si>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</si>
  <si>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</si>
  <si>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</si>
  <si>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</si>
  <si>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</si>
  <si>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</si>
  <si>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</si>
  <si>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</si>
  <si>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</si>
  <si>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</si>
  <si>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</si>
  <si>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</si>
  <si>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</si>
  <si>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</si>
  <si>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</si>
  <si>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</si>
  <si>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</si>
  <si>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</si>
  <si>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</si>
  <si>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</si>
  <si>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</si>
  <si>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</si>
  <si>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</si>
  <si>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</si>
  <si>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</si>
  <si>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</si>
  <si>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</si>
  <si>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</si>
  <si>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</si>
  <si>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</si>
  <si>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</si>
  <si>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</si>
  <si>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</si>
  <si>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</si>
  <si>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</si>
  <si>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</si>
  <si>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</si>
  <si>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</si>
  <si>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</si>
  <si>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</si>
  <si>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</si>
  <si>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</si>
  <si>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</si>
  <si>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</si>
  <si>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</si>
  <si>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</si>
  <si>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</si>
  <si>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</si>
  <si>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</si>
  <si>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</si>
  <si>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</si>
  <si>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</si>
  <si>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</si>
  <si>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</si>
  <si>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</si>
  <si>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</si>
  <si>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</si>
  <si>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</si>
  <si>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</si>
  <si>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</si>
  <si>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</si>
  <si>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</si>
  <si>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</si>
  <si>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</si>
  <si>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</si>
  <si>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</si>
  <si>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</si>
  <si>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</si>
  <si>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</si>
  <si>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</si>
  <si>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</si>
  <si>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</si>
  <si>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</si>
  <si>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</si>
  <si>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</si>
  <si>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</si>
  <si>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</si>
  <si>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</si>
  <si>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</si>
  <si>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</si>
  <si>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</si>
  <si>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</si>
  <si>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</si>
  <si>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</si>
  <si>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</si>
  <si>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</si>
  <si>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</si>
  <si>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</si>
  <si>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</si>
  <si>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</si>
  <si>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</si>
  <si>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</si>
  <si>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</si>
  <si>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</si>
  <si>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</si>
  <si>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</si>
  <si>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</si>
  <si>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</si>
  <si>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</si>
  <si>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ND2</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</si>
  <si>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</si>
  <si>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</si>
  <si>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</si>
  <si>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</si>
  <si>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</si>
  <si>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</si>
  <si>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</si>
  <si>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</si>
  <si>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</si>
  <si>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</si>
  <si>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</si>
  <si>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</si>
  <si>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</si>
  <si>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</si>
  <si>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</si>
  <si>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</si>
  <si>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</si>
  <si>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</si>
  <si>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</si>
  <si>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</si>
  <si>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</si>
  <si>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</si>
  <si>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</si>
  <si>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</si>
  <si>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</si>
  <si>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</si>
  <si>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</si>
  <si>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</si>
  <si>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</si>
  <si>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</si>
  <si>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</si>
  <si>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</si>
  <si>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</si>
  <si>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</si>
  <si>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</si>
  <si>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</si>
  <si>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</si>
  <si>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</si>
  <si>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</si>
  <si>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</si>
  <si>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</si>
  <si>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</si>
  <si>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</si>
  <si>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</si>
  <si>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</si>
  <si>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</si>
  <si>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</si>
  <si>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</si>
  <si>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</si>
  <si>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</si>
  <si>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</si>
  <si>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</si>
  <si>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</si>
  <si>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</si>
  <si>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</si>
  <si>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</si>
  <si>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</si>
  <si>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</si>
  <si>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</si>
  <si>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</si>
  <si>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</si>
  <si>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</si>
  <si>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</si>
  <si>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</si>
  <si>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</si>
  <si>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</si>
  <si>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</si>
  <si>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</si>
  <si>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</si>
  <si>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</si>
  <si>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</si>
  <si>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</si>
  <si>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</si>
  <si>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</si>
  <si>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</si>
  <si>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</si>
  <si>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</si>
  <si>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</si>
  <si>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</si>
  <si>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</si>
  <si>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</si>
  <si>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</si>
  <si>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</si>
  <si>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</si>
  <si>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</si>
  <si>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</si>
  <si>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</si>
  <si>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</si>
  <si>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</si>
  <si>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</si>
  <si>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</si>
  <si>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</si>
  <si>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</si>
  <si>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</si>
  <si>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</si>
  <si>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</si>
  <si>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</si>
  <si>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</si>
  <si>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</si>
  <si>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</si>
  <si>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</si>
  <si>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</si>
  <si>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</si>
  <si>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</si>
  <si>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</si>
  <si>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</si>
  <si>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</si>
  <si>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</si>
  <si>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</si>
  <si>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</si>
  <si>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</si>
  <si>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</si>
  <si>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</si>
  <si>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</si>
  <si>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</si>
  <si>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</si>
  <si>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</si>
  <si>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</si>
  <si>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</si>
  <si>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</si>
  <si>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</si>
  <si>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</si>
  <si>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</si>
  <si>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</si>
  <si>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</si>
  <si>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</si>
  <si>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</si>
  <si>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</si>
  <si>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</si>
  <si>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</si>
  <si>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</si>
  <si>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</si>
  <si>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</si>
  <si>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</si>
  <si>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</si>
  <si>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</si>
  <si>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</si>
  <si>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</si>
  <si>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</si>
  <si>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</si>
  <si>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</si>
  <si>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</si>
  <si>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</si>
  <si>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</si>
  <si>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</si>
  <si>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</si>
  <si>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</si>
  <si>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</si>
  <si>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</si>
  <si>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</si>
  <si>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</si>
  <si>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</si>
  <si>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</si>
  <si>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</si>
  <si>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</si>
  <si>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</si>
  <si>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</si>
  <si>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</si>
  <si>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</si>
  <si>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</si>
  <si>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</si>
  <si>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</si>
  <si>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</si>
  <si>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</si>
  <si>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</si>
  <si>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</si>
  <si>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</si>
  <si>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</si>
  <si>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</si>
  <si>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</si>
  <si>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</si>
  <si>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</si>
  <si>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</si>
  <si>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</si>
  <si>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</si>
  <si>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</si>
  <si>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</si>
  <si>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</si>
  <si>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</si>
  <si>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</si>
  <si>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</si>
  <si>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</si>
  <si>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</si>
  <si>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</si>
  <si>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</si>
  <si>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</si>
  <si>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r>
      <rPr>
        <sz val="11"/>
        <color rgb="FF000000"/>
        <rFont val="Calibri"/>
      </rPr>
      <t xml:space="preserve">Is sustainability based on </t>
    </r>
    <r>
      <rPr>
        <b/>
        <sz val="11"/>
        <color rgb="FF000000"/>
        <rFont val="Calibri"/>
      </rPr>
      <t>sustainable assets not present in the cover pool</t>
    </r>
    <r>
      <rPr>
        <sz val="11"/>
        <color rgb="FF000000"/>
        <rFont val="Calibri"/>
      </rPr>
      <t>?</t>
    </r>
  </si>
  <si>
    <t>Yes</t>
  </si>
  <si>
    <t>G.3.14.2</t>
  </si>
  <si>
    <t>Who has provided Second Party Opinion</t>
  </si>
  <si>
    <t>Sustainalytics</t>
  </si>
  <si>
    <t>G.3.14.3</t>
  </si>
  <si>
    <t xml:space="preserve">Further details on proceeds strategy </t>
  </si>
  <si>
    <t>https://www.cajaruraldenavarra.com/sites/default/files/info-inversores/Sostenibilidad/Marco/Sustainable%20Finance%20Framework-VFinal.pdf</t>
  </si>
  <si>
    <t>G.3.14.4</t>
  </si>
  <si>
    <r>
      <t xml:space="preserve">Is sustainability based on </t>
    </r>
    <r>
      <rPr>
        <b/>
        <sz val="11"/>
        <rFont val="Calibri"/>
        <family val="2"/>
      </rPr>
      <t>sustainable collateral assets present in the cover pool</t>
    </r>
    <r>
      <rPr>
        <sz val="11"/>
        <rFont val="Calibri"/>
        <family val="2"/>
      </rPr>
      <t>?</t>
    </r>
  </si>
  <si>
    <t>No</t>
  </si>
  <si>
    <t>G.3.14.5</t>
  </si>
  <si>
    <t>If yes. Further details are available in Tab F</t>
  </si>
  <si>
    <t>G.3.14.6</t>
  </si>
  <si>
    <r>
      <t xml:space="preserve">Is sustainability based on </t>
    </r>
    <r>
      <rPr>
        <b/>
        <sz val="11"/>
        <rFont val="Calibri"/>
        <family val="2"/>
      </rPr>
      <t>other criteria</t>
    </r>
    <r>
      <rPr>
        <sz val="11"/>
        <rFont val="Calibri"/>
        <family val="2"/>
      </rPr>
      <t>?</t>
    </r>
  </si>
  <si>
    <t>G.3.14.7</t>
  </si>
  <si>
    <t>If yes, please provide further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</si>
  <si>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</si>
  <si>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</si>
  <si>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</si>
  <si>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</si>
  <si>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</si>
  <si>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</si>
  <si>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</si>
  <si>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</si>
  <si>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</si>
  <si>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</si>
  <si>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</si>
  <si>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</si>
  <si>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</si>
  <si>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</si>
  <si>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</si>
  <si>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</si>
  <si>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</si>
  <si>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</si>
  <si>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</si>
  <si>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</si>
  <si>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</si>
  <si>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</si>
  <si>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</si>
  <si>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</si>
  <si>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</si>
  <si>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</si>
  <si>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</si>
  <si>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</si>
  <si>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</si>
  <si>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</si>
  <si>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</si>
  <si>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</si>
  <si>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</si>
  <si>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</si>
  <si>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</si>
  <si>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</si>
  <si>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</si>
  <si>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</si>
  <si>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</si>
  <si>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</si>
  <si>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</si>
  <si>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</si>
  <si>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</si>
  <si>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</si>
  <si>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</si>
  <si>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</si>
  <si>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</si>
  <si>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</si>
  <si>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</si>
  <si>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</si>
  <si>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</si>
  <si>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</si>
  <si>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</si>
  <si>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</si>
  <si>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</si>
  <si>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</si>
  <si>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</si>
  <si>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</si>
  <si>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</si>
  <si>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</si>
  <si>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</si>
  <si>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</si>
  <si>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</si>
  <si>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</si>
  <si>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</si>
  <si>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</si>
  <si>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liquidity buffer</t>
  </si>
  <si>
    <t>G.4.1.13</t>
  </si>
  <si>
    <t>(d)        Credit Risk:</t>
  </si>
  <si>
    <t>215 LTV Residential Mortgage</t>
  </si>
  <si>
    <t>441 LTV Commercial Mortgage</t>
  </si>
  <si>
    <t>147 for Public Sector Asset - type of debtor</t>
  </si>
  <si>
    <t>extendable maturity</t>
  </si>
  <si>
    <t>G.4.1.14</t>
  </si>
  <si>
    <t>(d)        Market Risk:</t>
  </si>
  <si>
    <t>230 Derivatives and Swaps</t>
  </si>
  <si>
    <t>liquidity buffer &amp; extendable maturity</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</si>
  <si>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</si>
  <si>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</si>
  <si>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</si>
  <si>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</si>
  <si>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</si>
  <si>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</si>
  <si>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</si>
  <si>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</si>
  <si>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</si>
  <si>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</si>
  <si>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</si>
  <si>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</si>
  <si>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</si>
  <si>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</si>
  <si>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</si>
  <si>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</si>
  <si>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</si>
  <si>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</si>
  <si>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</si>
  <si>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</si>
  <si>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</si>
  <si>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</si>
  <si>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</si>
  <si>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</si>
  <si>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</si>
  <si>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</si>
  <si>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</si>
  <si>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</si>
  <si>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</si>
  <si>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</si>
  <si>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</si>
  <si>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</si>
  <si>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</si>
  <si>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</si>
  <si>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</si>
  <si>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</si>
  <si>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</si>
  <si>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</si>
  <si>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</si>
  <si>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</si>
  <si>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</si>
  <si>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</si>
  <si>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</si>
  <si>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</si>
  <si>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</si>
  <si>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</si>
  <si>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</si>
  <si>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</si>
  <si>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</si>
  <si>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</si>
  <si>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</si>
  <si>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</si>
  <si>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</si>
  <si>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</si>
  <si>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</si>
  <si>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</si>
  <si>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</si>
  <si>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</si>
  <si>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</si>
  <si>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</si>
  <si>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</si>
  <si>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</si>
  <si>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</si>
  <si>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</si>
  <si>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</si>
  <si>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</si>
  <si>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</si>
  <si>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</si>
  <si>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</si>
  <si>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</si>
  <si>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</si>
  <si>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</si>
  <si>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</si>
  <si>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</si>
  <si>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</si>
  <si>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</si>
  <si>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</si>
  <si>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</si>
  <si>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</si>
  <si>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</si>
  <si>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</si>
  <si>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</si>
  <si>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</si>
  <si>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</si>
  <si>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</si>
  <si>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</si>
  <si>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</si>
  <si>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</si>
  <si>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</si>
  <si>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</si>
  <si>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</si>
  <si>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</si>
  <si>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</si>
  <si>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</si>
  <si>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</si>
  <si>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</si>
  <si>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</si>
  <si>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</si>
  <si>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</si>
  <si>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</si>
  <si>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 xml:space="preserve"> </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</si>
  <si>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</si>
  <si>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</si>
  <si>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</si>
  <si>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</si>
  <si>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</si>
  <si>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</si>
  <si>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</si>
  <si>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</si>
  <si>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</si>
  <si>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</si>
  <si>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</si>
  <si>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</si>
  <si>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</si>
  <si>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</si>
  <si>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</si>
  <si>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</si>
  <si>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</si>
  <si>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</si>
  <si>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</si>
  <si>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</si>
  <si>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</si>
  <si>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</si>
  <si>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</si>
  <si>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</si>
  <si>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</si>
  <si>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</si>
  <si>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</si>
  <si>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</si>
  <si>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</si>
  <si>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</si>
  <si>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</si>
  <si>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</si>
  <si>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</si>
  <si>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</si>
  <si>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</si>
  <si>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</si>
  <si>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</si>
  <si>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 xml:space="preserve"> Residential and Commercial Loans must be calculated on the combined Total Mortgages amount, showing the ratio between sectors.</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</si>
  <si>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</si>
  <si>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</si>
  <si>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</si>
  <si>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</si>
  <si>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</si>
  <si>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</si>
  <si>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</si>
  <si>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</si>
  <si>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</si>
  <si>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</si>
  <si>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</si>
  <si>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</si>
  <si>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</si>
  <si>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</si>
  <si>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</si>
  <si>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</si>
  <si>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</si>
  <si>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</si>
  <si>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</si>
  <si>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</si>
  <si>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</si>
  <si>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</si>
  <si>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</si>
  <si>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</si>
  <si>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</si>
  <si>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</si>
  <si>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</si>
  <si>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</si>
  <si>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</si>
  <si>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</si>
  <si>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</si>
  <si>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</si>
  <si>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</si>
  <si>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</si>
  <si>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</si>
  <si>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</si>
  <si>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</si>
  <si>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</si>
  <si>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</si>
  <si>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</si>
  <si>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</si>
  <si>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</si>
  <si>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</si>
  <si>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</si>
  <si>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</si>
  <si>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</si>
  <si>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</si>
  <si>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</si>
  <si>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</si>
  <si>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</si>
  <si>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</si>
  <si>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</si>
  <si>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</si>
  <si>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</si>
  <si>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</si>
  <si>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</si>
  <si>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</si>
  <si>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</si>
  <si>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</si>
  <si>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</si>
  <si>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</si>
  <si>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</si>
  <si>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</si>
  <si>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</si>
  <si>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</si>
  <si>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</si>
  <si>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</si>
  <si>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</si>
  <si>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</si>
  <si>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</si>
  <si>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</si>
  <si>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</si>
  <si>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</si>
  <si>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</si>
  <si>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</si>
  <si>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</si>
  <si>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</si>
  <si>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</si>
  <si>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</si>
  <si>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</si>
  <si>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</si>
  <si>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</si>
  <si>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</si>
  <si>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</si>
  <si>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Insert main country of origin</t>
  </si>
  <si>
    <t>M.7.5.2</t>
  </si>
  <si>
    <t>Andalusia</t>
  </si>
  <si>
    <t>M.7.5.3</t>
  </si>
  <si>
    <t>Aragon</t>
  </si>
  <si>
    <t>M.7.5.4</t>
  </si>
  <si>
    <t>Asturias</t>
  </si>
  <si>
    <t>M.7.5.5</t>
  </si>
  <si>
    <t>Balearic Islands</t>
  </si>
  <si>
    <t>M.7.5.6</t>
  </si>
  <si>
    <t>Euskadi</t>
  </si>
  <si>
    <t>M.7.5.7</t>
  </si>
  <si>
    <t>Canary Islands</t>
  </si>
  <si>
    <t>M.7.5.8</t>
  </si>
  <si>
    <t>Cantabria</t>
  </si>
  <si>
    <t>M.7.5.9</t>
  </si>
  <si>
    <t>Castile La Mancha</t>
  </si>
  <si>
    <t>M.7.5.10</t>
  </si>
  <si>
    <t>Castile León</t>
  </si>
  <si>
    <t>M.7.5.11</t>
  </si>
  <si>
    <t>Catalonia</t>
  </si>
  <si>
    <t>M.7.5.12</t>
  </si>
  <si>
    <t>Ceuta</t>
  </si>
  <si>
    <t>M.7.5.13</t>
  </si>
  <si>
    <t>Extremadura</t>
  </si>
  <si>
    <t>M.7.5.14</t>
  </si>
  <si>
    <t>Galicia</t>
  </si>
  <si>
    <t>M.7.5.15</t>
  </si>
  <si>
    <t>La Rioja</t>
  </si>
  <si>
    <t>M.7.5.16</t>
  </si>
  <si>
    <t>Madrid</t>
  </si>
  <si>
    <t>M.7.5.17</t>
  </si>
  <si>
    <t>Melilla</t>
  </si>
  <si>
    <t>M.7.5.18</t>
  </si>
  <si>
    <t>Murcia</t>
  </si>
  <si>
    <t>M.7.5.19</t>
  </si>
  <si>
    <t>Navarre</t>
  </si>
  <si>
    <t>M.7.5.20</t>
  </si>
  <si>
    <t>Valencia</t>
  </si>
  <si>
    <t>M.7.5.21</t>
  </si>
  <si>
    <t>Others/ No data</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</si>
  <si>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</si>
  <si>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</si>
  <si>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</si>
  <si>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</si>
  <si>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</si>
  <si>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</si>
  <si>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</si>
  <si>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</si>
  <si>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</si>
  <si>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</si>
  <si>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</si>
  <si>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</si>
  <si>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</si>
  <si>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</si>
  <si>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</si>
  <si>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</si>
  <si>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</si>
  <si>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</si>
  <si>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</si>
  <si>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</si>
  <si>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</si>
  <si>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</si>
  <si>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</si>
  <si>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</si>
  <si>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</si>
  <si>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</si>
  <si>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</si>
  <si>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</si>
  <si>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</si>
  <si>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</si>
  <si>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</si>
  <si>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</si>
  <si>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</si>
  <si>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</si>
  <si>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</si>
  <si>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</si>
  <si>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</si>
  <si>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</si>
  <si>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</si>
  <si>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</si>
  <si>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</si>
  <si>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</si>
  <si>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</si>
  <si>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</si>
  <si>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</si>
  <si>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</si>
  <si>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</si>
  <si>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</si>
  <si>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</si>
  <si>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</si>
  <si>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</si>
  <si>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</si>
  <si>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</si>
  <si>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</si>
  <si>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</si>
  <si>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</si>
  <si>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</si>
  <si>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</si>
  <si>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</si>
  <si>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</si>
  <si>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</si>
  <si>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</si>
  <si>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</si>
  <si>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</si>
  <si>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</si>
  <si>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</si>
  <si>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</si>
  <si>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</si>
  <si>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</si>
  <si>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</si>
  <si>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</si>
  <si>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</si>
  <si>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</si>
  <si>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</si>
  <si>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</si>
  <si>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</si>
  <si>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</si>
  <si>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</si>
  <si>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</si>
  <si>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</si>
  <si>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</si>
  <si>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(mn)</t>
  </si>
  <si>
    <t>By buckets (mn):</t>
  </si>
  <si>
    <t>M.7A.10.2</t>
  </si>
  <si>
    <t xml:space="preserve">    of which up to 100,000 euros</t>
  </si>
  <si>
    <t>M.7A.10.3</t>
  </si>
  <si>
    <t xml:space="preserve">    of which more than 100,000 euros up to 200,000 euros</t>
  </si>
  <si>
    <t>M.7A.10.4</t>
  </si>
  <si>
    <t xml:space="preserve">    of which more than 200,000 euros up to 300,000 euros</t>
  </si>
  <si>
    <t>M.7A.10.5</t>
  </si>
  <si>
    <t xml:space="preserve">    of which more than 300,000 euros up to 500,000 euros</t>
  </si>
  <si>
    <t>M.7A.10.6</t>
  </si>
  <si>
    <t xml:space="preserve">    of which more than 500,000 euros up to 1mn euros</t>
  </si>
  <si>
    <t>M.7A.10.7</t>
  </si>
  <si>
    <t xml:space="preserve">    of which more than 1mn euros</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</si>
  <si>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</si>
  <si>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</si>
  <si>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</si>
  <si>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</si>
  <si>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</si>
  <si>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</si>
  <si>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</si>
  <si>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</si>
  <si>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</si>
  <si>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</si>
  <si>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</si>
  <si>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</si>
  <si>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</si>
  <si>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</si>
  <si>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</si>
  <si>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</si>
  <si>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</si>
  <si>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</si>
  <si>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</si>
  <si>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</si>
  <si>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</si>
  <si>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</si>
  <si>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</si>
  <si>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</si>
  <si>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</si>
  <si>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</si>
  <si>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</si>
  <si>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</si>
  <si>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</si>
  <si>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</si>
  <si>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</si>
  <si>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</si>
  <si>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</si>
  <si>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</si>
  <si>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</si>
  <si>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</si>
  <si>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</si>
  <si>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</si>
  <si>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</si>
  <si>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</si>
  <si>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</si>
  <si>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</si>
  <si>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</si>
  <si>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</si>
  <si>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</si>
  <si>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</si>
  <si>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</si>
  <si>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</si>
  <si>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</si>
  <si>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</si>
  <si>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</si>
  <si>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</si>
  <si>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</si>
  <si>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</si>
  <si>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</si>
  <si>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</si>
  <si>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</si>
  <si>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</si>
  <si>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</si>
  <si>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</si>
  <si>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</si>
  <si>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</si>
  <si>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</si>
  <si>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</si>
  <si>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</si>
  <si>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</si>
  <si>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</si>
  <si>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</si>
  <si>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</si>
  <si>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</si>
  <si>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</si>
  <si>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</si>
  <si>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</si>
  <si>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</si>
  <si>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</si>
  <si>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</si>
  <si>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</si>
  <si>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</si>
  <si>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</si>
  <si>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</si>
  <si>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</si>
  <si>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</si>
  <si>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</si>
  <si>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</si>
  <si>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</si>
  <si>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</si>
  <si>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</si>
  <si>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Multi-family housing</t>
  </si>
  <si>
    <t>M.7A.13.7</t>
  </si>
  <si>
    <t>OM.7A.13.1</t>
  </si>
  <si>
    <t xml:space="preserve">o/w Buildings under construction </t>
  </si>
  <si>
    <t>OM.7A.13.2</t>
  </si>
  <si>
    <t>o/w Buildings land</t>
  </si>
  <si>
    <t>OM.7A.13.3</t>
  </si>
  <si>
    <t>OM.7A.13.4</t>
  </si>
  <si>
    <t>OM.7A.13.5</t>
  </si>
  <si>
    <t>OM.7A.13.6</t>
  </si>
  <si>
    <t>OM.7A.13.7</t>
  </si>
  <si>
    <t>OM.7A.13.8</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</si>
  <si>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</si>
  <si>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</si>
  <si>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</si>
  <si>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</si>
  <si>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</si>
  <si>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</si>
  <si>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</si>
  <si>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</si>
  <si>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</si>
  <si>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</si>
  <si>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</si>
  <si>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</si>
  <si>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</si>
  <si>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</si>
  <si>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</si>
  <si>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</si>
  <si>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A</t>
  </si>
  <si>
    <t>M.7A.15.2</t>
  </si>
  <si>
    <t>B</t>
  </si>
  <si>
    <t>M.7A.15.3</t>
  </si>
  <si>
    <t>C</t>
  </si>
  <si>
    <t>M.7A.15.4</t>
  </si>
  <si>
    <t>D</t>
  </si>
  <si>
    <t>M.7A.15.5</t>
  </si>
  <si>
    <t>E</t>
  </si>
  <si>
    <t>M.7A.15.6</t>
  </si>
  <si>
    <t>F</t>
  </si>
  <si>
    <t>M.7A.15.7</t>
  </si>
  <si>
    <t>G</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</si>
  <si>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</si>
  <si>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</si>
  <si>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</si>
  <si>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</si>
  <si>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</si>
  <si>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</si>
  <si>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</si>
  <si>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</si>
  <si>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</si>
  <si>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</si>
  <si>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</si>
  <si>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</si>
  <si>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</si>
  <si>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</si>
  <si>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</si>
  <si>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</si>
  <si>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</si>
  <si>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</si>
  <si>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&lt;=50</t>
  </si>
  <si>
    <t>M.7A.16.2</t>
  </si>
  <si>
    <t>&gt;50 &lt;=100</t>
  </si>
  <si>
    <t>M.7A.16.3</t>
  </si>
  <si>
    <t>&gt;100 &lt;=150</t>
  </si>
  <si>
    <t>M.7A.16.4</t>
  </si>
  <si>
    <t>&gt;150 &lt;=200</t>
  </si>
  <si>
    <t>M.7A.16.5</t>
  </si>
  <si>
    <t>&gt;200 &lt;=250</t>
  </si>
  <si>
    <t>M.7A.16.6</t>
  </si>
  <si>
    <t>&gt;250&lt;=300</t>
  </si>
  <si>
    <t>M.7A.16.7</t>
  </si>
  <si>
    <t>&gt;300</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</si>
  <si>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</si>
  <si>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</si>
  <si>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</si>
  <si>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</si>
  <si>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</si>
  <si>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</si>
  <si>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</si>
  <si>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</si>
  <si>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</si>
  <si>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</si>
  <si>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</si>
  <si>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</si>
  <si>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</si>
  <si>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</si>
  <si>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</si>
  <si>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</si>
  <si>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</si>
  <si>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</si>
  <si>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</si>
  <si>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</si>
  <si>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</si>
  <si>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</si>
  <si>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</si>
  <si>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</si>
  <si>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</si>
  <si>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</si>
  <si>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</si>
  <si>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</si>
  <si>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</si>
  <si>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</si>
  <si>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</si>
  <si>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</si>
  <si>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</si>
  <si>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</si>
  <si>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</si>
  <si>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</si>
  <si>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</si>
  <si>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</si>
  <si>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</si>
  <si>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</si>
  <si>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</si>
  <si>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</si>
  <si>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</si>
  <si>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</si>
  <si>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</si>
  <si>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</si>
  <si>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</si>
  <si>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</si>
  <si>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</si>
  <si>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</si>
  <si>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</si>
  <si>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</si>
  <si>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</si>
  <si>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</si>
  <si>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</si>
  <si>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</si>
  <si>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</si>
  <si>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</si>
  <si>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</si>
  <si>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</si>
  <si>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</si>
  <si>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</si>
  <si>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</si>
  <si>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</si>
  <si>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</si>
  <si>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</si>
  <si>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</si>
  <si>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</si>
  <si>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r>
      <t xml:space="preserve">19. CO2 emission - by dwelling type </t>
    </r>
    <r>
      <rPr>
        <b/>
        <i/>
        <sz val="10"/>
        <rFont val="Calibri"/>
        <family val="2"/>
      </rPr>
      <t>- as per national availability</t>
    </r>
  </si>
  <si>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</si>
  <si>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</si>
  <si>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</si>
  <si>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</si>
  <si>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</si>
  <si>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</si>
  <si>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</si>
  <si>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</si>
  <si>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</si>
  <si>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</si>
  <si>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</si>
  <si>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</si>
  <si>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</si>
  <si>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</si>
  <si>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</si>
  <si>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</si>
  <si>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</si>
  <si>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</si>
  <si>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</si>
  <si>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</si>
  <si>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</si>
  <si>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</si>
  <si>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</si>
  <si>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</si>
  <si>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</si>
  <si>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</si>
  <si>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</si>
  <si>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</si>
  <si>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</si>
  <si>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</si>
  <si>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</si>
  <si>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</si>
  <si>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</si>
  <si>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</si>
  <si>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</si>
  <si>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</si>
  <si>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</si>
  <si>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</si>
  <si>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</si>
  <si>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</si>
  <si>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</si>
  <si>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</si>
  <si>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</si>
  <si>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</si>
  <si>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</si>
  <si>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</si>
  <si>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</si>
  <si>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</si>
  <si>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</si>
  <si>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</si>
  <si>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</si>
  <si>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</si>
  <si>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</si>
  <si>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20.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</si>
  <si>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</si>
  <si>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</si>
  <si>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</si>
  <si>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</si>
  <si>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</si>
  <si>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</si>
  <si>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</si>
  <si>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</si>
  <si>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</si>
  <si>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</si>
  <si>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</si>
  <si>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</si>
  <si>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</si>
  <si>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</si>
  <si>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</si>
  <si>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</si>
  <si>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</si>
  <si>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</si>
  <si>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</si>
  <si>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</si>
  <si>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</si>
  <si>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</si>
  <si>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</si>
  <si>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</si>
  <si>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</si>
  <si>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</si>
  <si>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21.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</si>
  <si>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</si>
  <si>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</si>
  <si>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</si>
  <si>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</si>
  <si>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</si>
  <si>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</si>
  <si>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</si>
  <si>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</si>
  <si>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</si>
  <si>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</si>
  <si>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</si>
  <si>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</si>
  <si>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</si>
  <si>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</si>
  <si>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</si>
  <si>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</si>
  <si>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</si>
  <si>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</si>
  <si>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</si>
  <si>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22.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</si>
  <si>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</si>
  <si>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</si>
  <si>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</si>
  <si>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</si>
  <si>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</si>
  <si>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</si>
  <si>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</si>
  <si>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</si>
  <si>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</si>
  <si>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</si>
  <si>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</si>
  <si>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</si>
  <si>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</si>
  <si>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</si>
  <si>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</si>
  <si>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</si>
  <si>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</si>
  <si>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</si>
  <si>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</si>
  <si>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23.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</si>
  <si>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</si>
  <si>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</si>
  <si>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</si>
  <si>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</si>
  <si>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</si>
  <si>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</si>
  <si>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</si>
  <si>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</si>
  <si>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</si>
  <si>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</si>
  <si>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</si>
  <si>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</si>
  <si>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</si>
  <si>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</si>
  <si>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</si>
  <si>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</si>
  <si>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</si>
  <si>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</si>
  <si>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</si>
  <si>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</si>
  <si>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</si>
  <si>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</si>
  <si>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</si>
  <si>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</si>
  <si>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</si>
  <si>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</si>
  <si>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</si>
  <si>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</si>
  <si>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</si>
  <si>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</si>
  <si>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</si>
  <si>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</si>
  <si>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</si>
  <si>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</si>
  <si>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</si>
  <si>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</si>
  <si>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</si>
  <si>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</si>
  <si>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</si>
  <si>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</si>
  <si>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</si>
  <si>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24.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</si>
  <si>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</si>
  <si>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</si>
  <si>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</si>
  <si>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</si>
  <si>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</si>
  <si>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</si>
  <si>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</si>
  <si>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</si>
  <si>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</si>
  <si>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</si>
  <si>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</si>
  <si>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</si>
  <si>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</si>
  <si>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</si>
  <si>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</si>
  <si>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</si>
  <si>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</si>
  <si>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</si>
  <si>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</si>
  <si>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</si>
  <si>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</si>
  <si>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</si>
  <si>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</si>
  <si>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</si>
  <si>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25.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</si>
  <si>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</si>
  <si>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</si>
  <si>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</si>
  <si>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</si>
  <si>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</si>
  <si>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</si>
  <si>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</si>
  <si>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</si>
  <si>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</si>
  <si>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</si>
  <si>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</si>
  <si>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</si>
  <si>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</si>
  <si>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</si>
  <si>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</si>
  <si>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</si>
  <si>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</si>
  <si>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</si>
  <si>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</si>
  <si>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</si>
  <si>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</si>
  <si>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</si>
  <si>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26.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</si>
  <si>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</si>
  <si>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</si>
  <si>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</si>
  <si>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</si>
  <si>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</si>
  <si>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</si>
  <si>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</si>
  <si>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</si>
  <si>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</si>
  <si>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</si>
  <si>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</si>
  <si>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</si>
  <si>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</si>
  <si>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</si>
  <si>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</si>
  <si>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</si>
  <si>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</si>
  <si>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</si>
  <si>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</si>
  <si>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</si>
  <si>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</si>
  <si>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</si>
  <si>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</si>
  <si>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</si>
  <si>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r>
      <t xml:space="preserve">27. CO2 emission related to CRE </t>
    </r>
    <r>
      <rPr>
        <b/>
        <i/>
        <sz val="10"/>
        <rFont val="Calibri"/>
        <family val="2"/>
      </rPr>
      <t>- as per national availability</t>
    </r>
  </si>
  <si>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</si>
  <si>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</si>
  <si>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</si>
  <si>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</si>
  <si>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</si>
  <si>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</si>
  <si>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</si>
  <si>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</si>
  <si>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</si>
  <si>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</si>
  <si>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</si>
  <si>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</si>
  <si>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</si>
  <si>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</si>
  <si>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</si>
  <si>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</si>
  <si>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</si>
  <si>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</si>
  <si>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</si>
  <si>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</si>
  <si>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B2. Harmonised Transparency Template - Public Sector Assets</t>
  </si>
  <si>
    <t>[Please insert currency]</t>
  </si>
  <si>
    <t>CONTENT OF TAB B2</t>
  </si>
  <si>
    <t>8. Public Sector Assets</t>
  </si>
  <si>
    <t>1. General Information</t>
  </si>
  <si>
    <t>PS.8.1.1</t>
  </si>
  <si>
    <t>Number of public sector exposures</t>
  </si>
  <si>
    <t>[For completion]</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</si>
  <si>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</si>
  <si>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</si>
  <si>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</si>
  <si>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</si>
  <si>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</si>
  <si>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</si>
  <si>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</si>
  <si>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</si>
  <si>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</si>
  <si>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</si>
  <si>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</si>
  <si>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</si>
  <si>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</si>
  <si>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</si>
  <si>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    of which up to 1mn euros</t>
  </si>
  <si>
    <t>PS.8.2.3</t>
  </si>
  <si>
    <t>    of which more than 1mn euros up to 10mn euros</t>
  </si>
  <si>
    <t>PS.8.2.4</t>
  </si>
  <si>
    <t>    of which more than 10mn euros up to 20mn euros</t>
  </si>
  <si>
    <t>PS.8.2.5</t>
  </si>
  <si>
    <t>    of which more than 20mn euros up to 50mn euros</t>
  </si>
  <si>
    <t>PS.8.2.6</t>
  </si>
  <si>
    <t>    of which more than 50mn euros</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</si>
  <si>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</si>
  <si>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</si>
  <si>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</si>
  <si>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</si>
  <si>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</si>
  <si>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</si>
  <si>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</si>
  <si>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</si>
  <si>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</si>
  <si>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</si>
  <si>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</si>
  <si>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</si>
  <si>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</si>
  <si>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</si>
  <si>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</si>
  <si>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</si>
  <si>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</si>
  <si>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</si>
  <si>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</si>
  <si>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</si>
  <si>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</si>
  <si>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</si>
  <si>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</si>
  <si>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</si>
  <si>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</si>
  <si>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</si>
  <si>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</si>
  <si>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</si>
  <si>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</si>
  <si>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</si>
  <si>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</si>
  <si>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</si>
  <si>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</si>
  <si>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</si>
  <si>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</si>
  <si>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</si>
  <si>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</si>
  <si>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</si>
  <si>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</si>
  <si>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</si>
  <si>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</si>
  <si>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</si>
  <si>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</si>
  <si>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</si>
  <si>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</si>
  <si>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</si>
  <si>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</si>
  <si>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</si>
  <si>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</si>
  <si>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</si>
  <si>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</si>
  <si>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</si>
  <si>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</si>
  <si>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</si>
  <si>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</si>
  <si>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</si>
  <si>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</si>
  <si>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</si>
  <si>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</si>
  <si>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</si>
  <si>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</si>
  <si>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</si>
  <si>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</si>
  <si>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</si>
  <si>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</si>
  <si>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</si>
  <si>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</si>
  <si>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</si>
  <si>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</si>
  <si>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</si>
  <si>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</si>
  <si>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</si>
  <si>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</si>
  <si>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</si>
  <si>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</si>
  <si>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</si>
  <si>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</si>
  <si>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5. Breakdown by regions of main country of origin</t>
  </si>
  <si>
    <t>PS.8.5.1</t>
  </si>
  <si>
    <t>PS.8.5.2</t>
  </si>
  <si>
    <t>PS.8.5.3</t>
  </si>
  <si>
    <t>PS.8.5.4</t>
  </si>
  <si>
    <t>PS.8.5.5</t>
  </si>
  <si>
    <t>Basque Country</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</si>
  <si>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</si>
  <si>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</si>
  <si>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</si>
  <si>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</si>
  <si>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</si>
  <si>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</si>
  <si>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</si>
  <si>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</si>
  <si>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</si>
  <si>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</si>
  <si>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</si>
  <si>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</si>
  <si>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</si>
  <si>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</si>
  <si>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</si>
  <si>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</si>
  <si>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</si>
  <si>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</si>
  <si>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</si>
  <si>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</si>
  <si>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</si>
  <si>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</si>
  <si>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</si>
  <si>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</si>
  <si>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</si>
  <si>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</si>
  <si>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</si>
  <si>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</si>
  <si>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</si>
  <si>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</si>
  <si>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</si>
  <si>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</si>
  <si>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</si>
  <si>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</si>
  <si>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</si>
  <si>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</si>
  <si>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</si>
  <si>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</si>
  <si>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</si>
  <si>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</si>
  <si>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</si>
  <si>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</si>
  <si>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</si>
  <si>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</si>
  <si>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</si>
  <si>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</si>
  <si>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</si>
  <si>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</si>
  <si>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</si>
  <si>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</si>
  <si>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</si>
  <si>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</si>
  <si>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</si>
  <si>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</si>
  <si>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</si>
  <si>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</si>
  <si>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</si>
  <si>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</si>
  <si>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</si>
  <si>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 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</si>
  <si>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</si>
  <si>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</si>
  <si>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</si>
  <si>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</si>
  <si>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</si>
  <si>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</si>
  <si>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</si>
  <si>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</si>
  <si>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</si>
  <si>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</si>
  <si>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</si>
  <si>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</si>
  <si>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</si>
  <si>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</si>
  <si>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</si>
  <si>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</si>
  <si>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</si>
  <si>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</si>
  <si>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</si>
  <si>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</si>
  <si>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</si>
  <si>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</si>
  <si>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</si>
  <si>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</si>
  <si>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</si>
  <si>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</si>
  <si>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</si>
  <si>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</si>
  <si>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</si>
  <si>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</si>
  <si>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</si>
  <si>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</si>
  <si>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</si>
  <si>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</si>
  <si>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</si>
  <si>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</si>
  <si>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</si>
  <si>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</si>
  <si>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</si>
  <si>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</si>
  <si>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</si>
  <si>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</si>
  <si>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</si>
  <si>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</si>
  <si>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</si>
  <si>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</si>
  <si>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</si>
  <si>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</si>
  <si>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</si>
  <si>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</si>
  <si>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</si>
  <si>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</si>
  <si>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</si>
  <si>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</si>
  <si>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</si>
  <si>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</si>
  <si>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</si>
  <si>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</si>
  <si>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</si>
  <si>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</si>
  <si>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</si>
  <si>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</si>
  <si>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</si>
  <si>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</si>
  <si>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</si>
  <si>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</si>
  <si>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</si>
  <si>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</si>
  <si>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</si>
  <si>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</si>
  <si>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</si>
  <si>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</si>
  <si>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</si>
  <si>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</si>
  <si>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</si>
  <si>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</si>
  <si>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</si>
  <si>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</si>
  <si>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</si>
  <si>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</si>
  <si>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</si>
  <si>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</si>
  <si>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</si>
  <si>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</si>
  <si>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</si>
  <si>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</si>
  <si>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</si>
  <si>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</si>
  <si>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</si>
  <si>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</si>
  <si>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</si>
  <si>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</si>
  <si>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</si>
  <si>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</si>
  <si>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</si>
  <si>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</si>
  <si>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</si>
  <si>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</si>
  <si>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</si>
  <si>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</si>
  <si>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</si>
  <si>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</si>
  <si>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</si>
  <si>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</si>
  <si>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</si>
  <si>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</si>
  <si>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</si>
  <si>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</si>
  <si>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</si>
  <si>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</si>
  <si>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</si>
  <si>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</si>
  <si>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</si>
  <si>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</si>
  <si>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</si>
  <si>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</si>
  <si>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</si>
  <si>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</si>
  <si>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</si>
  <si>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</si>
  <si>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</si>
  <si>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</si>
  <si>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</si>
  <si>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</si>
  <si>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</si>
  <si>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</si>
  <si>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</si>
  <si>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</si>
  <si>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</si>
  <si>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</si>
  <si>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</si>
  <si>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</si>
  <si>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</si>
  <si>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</si>
  <si>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</si>
  <si>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</si>
  <si>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TBC at a country level</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</si>
  <si>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</si>
  <si>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</si>
  <si>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</si>
  <si>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</si>
  <si>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</si>
  <si>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</si>
  <si>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</si>
  <si>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</si>
  <si>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</si>
  <si>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</si>
  <si>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</si>
  <si>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</si>
  <si>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</si>
  <si>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</si>
  <si>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</si>
  <si>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</si>
  <si>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</si>
  <si>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</si>
  <si>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</si>
  <si>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</si>
  <si>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</si>
  <si>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</si>
  <si>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</si>
  <si>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</si>
  <si>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</si>
  <si>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</si>
  <si>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</si>
  <si>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</si>
  <si>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</si>
  <si>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</si>
  <si>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</si>
  <si>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</si>
  <si>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</si>
  <si>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</si>
  <si>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</si>
  <si>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</si>
  <si>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</si>
  <si>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</si>
  <si>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</si>
  <si>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</si>
  <si>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</si>
  <si>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</si>
  <si>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</si>
  <si>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</si>
  <si>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</si>
  <si>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</si>
  <si>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</si>
  <si>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</si>
  <si>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</si>
  <si>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</si>
  <si>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</si>
  <si>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</si>
  <si>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</si>
  <si>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</si>
  <si>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</si>
  <si>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</si>
  <si>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</si>
  <si>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</si>
  <si>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</si>
  <si>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</si>
  <si>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</si>
  <si>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</si>
  <si>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</si>
  <si>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</si>
  <si>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</si>
  <si>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C02/ton/mi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</si>
  <si>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</si>
  <si>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</si>
  <si>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</si>
  <si>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</si>
  <si>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</si>
  <si>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</si>
  <si>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</si>
  <si>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</si>
  <si>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</si>
  <si>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</si>
  <si>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</si>
  <si>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</si>
  <si>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</si>
  <si>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</si>
  <si>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</si>
  <si>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</si>
  <si>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</si>
  <si>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</si>
  <si>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</si>
  <si>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</si>
  <si>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</si>
  <si>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</si>
  <si>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</si>
  <si>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</si>
  <si>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</si>
  <si>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</si>
  <si>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</si>
  <si>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</si>
  <si>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</si>
  <si>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</si>
  <si>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</si>
  <si>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</si>
  <si>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</si>
  <si>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</si>
  <si>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</si>
  <si>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</si>
  <si>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</si>
  <si>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</si>
  <si>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</si>
  <si>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</si>
  <si>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</si>
  <si>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</si>
  <si>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</si>
  <si>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</si>
  <si>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</si>
  <si>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</si>
  <si>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</si>
  <si>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</si>
  <si>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</si>
  <si>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</si>
  <si>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</si>
  <si>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</si>
  <si>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</si>
  <si>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</si>
  <si>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</si>
  <si>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</si>
  <si>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</si>
  <si>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</si>
  <si>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</si>
  <si>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</si>
  <si>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</si>
  <si>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</si>
  <si>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</si>
  <si>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</si>
  <si>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</si>
  <si>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</si>
  <si>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</si>
  <si>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</si>
  <si>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C. Harmonised Transparency Template - Glossary</t>
  </si>
  <si>
    <t>HTT 2026</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</si>
  <si>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</si>
  <si>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</si>
  <si>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</si>
  <si>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</si>
  <si>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</si>
  <si>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</si>
  <si>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</si>
  <si>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</si>
  <si>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</si>
  <si>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</si>
  <si>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</si>
  <si>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</si>
  <si>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</si>
  <si>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</si>
  <si>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Fixed Rate (rate constant &gt; 1 year); Floating Rate (rate constant ≤ 1 year)</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</si>
  <si>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</si>
  <si>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</si>
  <si>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WA life should be interpreted as the residual life of the loan considering the principal paydowns schedule</t>
  </si>
  <si>
    <t>HG.1.6</t>
  </si>
  <si>
    <t xml:space="preserve">Maturity Buckets of Covered Bonds [i.e. how is the contractual and/or expected maturity defined? What maturity structure (hard bullet, soft bullet, conditional pass through)? Under what conditions/circumstances? Etc.] </t>
  </si>
  <si>
    <t>The bond`s remaining original contractual life for both hard and soft bullet structures. The soft bullet mechanism may be applied to loans incorporated after the entry into force of Royal Decree-Law 24/2021, under certain circumstances related to liquidity problems in the cover pool or the issuer.</t>
  </si>
  <si>
    <t>HG.1.7</t>
  </si>
  <si>
    <t>Maturity Extention Triggers</t>
  </si>
  <si>
    <t>Maturiry extension can be triggered in the event of severe liquidity problems, insolvency or resolution situations, no viability of the credit institution according to the Recovery and Resolution Directive, or serious market disturbances, as defined in article 15.2 of the Royal Decree-Law 24/2021, of 2 November on the transposition of European Union directives in the area of covered bonds</t>
  </si>
  <si>
    <t>HG.1.8</t>
  </si>
  <si>
    <t>LTVs: Definition</t>
  </si>
  <si>
    <t>It should be calculated by dividing the outstanding capital by the reference value from the last appraisal, although the last appraisal value must not exceed the original appraisal value.</t>
  </si>
  <si>
    <t>HG.1.9</t>
  </si>
  <si>
    <t>LTVs: Calculation of property/shipping value</t>
  </si>
  <si>
    <t>article 23 of the Royal Decree-Law 24/2021, of 2 November on the transposition of European Union directives in the area of covered bonds</t>
  </si>
  <si>
    <t>HG.1.10</t>
  </si>
  <si>
    <t>LTVs: Applied property/shipping valuation techniques, including whether use of index, Automated Valuation Model (AVM) or on-site audits</t>
  </si>
  <si>
    <t>HG.1.11</t>
  </si>
  <si>
    <t>LTVs: Frequency and time of last valuation</t>
  </si>
  <si>
    <t>Annual</t>
  </si>
  <si>
    <t>HG.1.12</t>
  </si>
  <si>
    <t>Explain how mortgage types are defined whether for residential housing, multi-family housing, commercial real estate, etc. Same for shipping where relecvant</t>
  </si>
  <si>
    <t>Residential mortgage loan refers to credit secured by a residential property and held by a natural person. The rest are considered as commercial loans.</t>
  </si>
  <si>
    <t>HG.1.13</t>
  </si>
  <si>
    <t>Hedging Strategy (please explain how you address interest rate and currency risk)</t>
  </si>
  <si>
    <t>HG.1.14</t>
  </si>
  <si>
    <t>Non-performing loans</t>
  </si>
  <si>
    <t>Loans in arrears more than 90 days, considering the full outstanding amount of the loan, not only the amount in arrears.</t>
  </si>
  <si>
    <t>HG.1.15</t>
  </si>
  <si>
    <t>Valuation Method</t>
  </si>
  <si>
    <t xml:space="preserve">Several </t>
  </si>
  <si>
    <t>OHG.1.1</t>
  </si>
  <si>
    <t>NPV assumptions (when stated)</t>
  </si>
  <si>
    <t>OHG.1.2</t>
  </si>
  <si>
    <t>OHG.1.3</t>
  </si>
  <si>
    <t>OHG.1.4</t>
  </si>
  <si>
    <t>OHG.1.5</t>
  </si>
  <si>
    <t>OHG.1.6</t>
  </si>
  <si>
    <t>OHG.1.7</t>
  </si>
  <si>
    <t>2. Glossary - ESG items (optional)</t>
  </si>
  <si>
    <t>HG.2.1</t>
  </si>
  <si>
    <t xml:space="preserve">Sustainability - strategy pursued in the cover pool </t>
  </si>
  <si>
    <t>CRN invests the proceeds of its sustainable, social and green bonds in accordance with its Sustainable Bond Framework (https://www.cajaruraldenavarra.com/sites/default/files/info-inversores/Sostenibilidad/Marco/Sustainable%20Finance%20Framework-VFinal.pdf) and following ICMA's Green Bond Principles, Social Bond Principles and Sustainability Bond Guidelines.</t>
  </si>
  <si>
    <t>HG.2.2</t>
  </si>
  <si>
    <t>Subsidised Housing  (definitions of affordable, social housing)</t>
  </si>
  <si>
    <t>The term affordable housing has not been provided in any state housing regulations. In any case, in general terms, we could understand affordable housing as referring to housing that enjoys some kind of public protection or benefit for the enjoyment of its citizenship.</t>
  </si>
  <si>
    <t>HG.2.3</t>
  </si>
  <si>
    <t xml:space="preserve">New Property and Existing Property </t>
  </si>
  <si>
    <t xml:space="preserve"> "New property" must be no older than 5 years from the year of construction, while "existing property" will be more than 5 years old.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</si>
  <si>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</si>
  <si>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</si>
  <si>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</si>
  <si>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</si>
  <si>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</si>
  <si>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</si>
  <si>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</si>
  <si>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</si>
  <si>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</si>
  <si>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</si>
  <si>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</si>
  <si>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</si>
  <si>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</si>
  <si>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</si>
  <si>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</si>
  <si>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</si>
  <si>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</si>
  <si>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HG.3.2</t>
  </si>
  <si>
    <t>Not relevant for the issuer and/or CB programme at the present time</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</si>
  <si>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</si>
  <si>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</si>
  <si>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</si>
  <si>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</si>
  <si>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</si>
  <si>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</si>
  <si>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</si>
  <si>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</si>
  <si>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</si>
  <si>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</si>
  <si>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</si>
  <si>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</si>
  <si>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Weighted Average Maturity (years)</t>
  </si>
  <si>
    <t>Remaining contractual loan maturity, without considering the amortisation schedule of each installment</t>
  </si>
  <si>
    <t>OHG.4.2</t>
  </si>
  <si>
    <t>Pursuant to Articles 10.2, 10.3 and 10.4 of Royal Decree-Law 24/2021—which implement Articles 15.2, 15.3 and 15.4 of the Covered Bond Directive—the following shall be regarded as cover assets: (a) primary assets; (b) substitution assets; (c) liquid assets; and (d) payment claims arising from derivative contracts. Conversely, the following shall be considered as liabilities: (a) the principal amount of outstanding covered bonds; (b) accrued and unpaid interest; (c) payment obligations arising from derivative contracts; and (d) maintenance and administration costs.</t>
  </si>
  <si>
    <t>OHG.4.3</t>
  </si>
  <si>
    <t>OHG.4.4</t>
  </si>
  <si>
    <t>OHG.4.5</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</si>
  <si>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</si>
  <si>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</si>
  <si>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</si>
  <si>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</si>
  <si>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</si>
  <si>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</si>
  <si>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</si>
  <si>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</si>
  <si>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</si>
  <si>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</si>
  <si>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</si>
  <si>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</si>
  <si>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Example Bank</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</si>
  <si>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</si>
  <si>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</si>
  <si>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</si>
  <si>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</si>
  <si>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</si>
  <si>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</si>
  <si>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</si>
  <si>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</si>
  <si>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</si>
  <si>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</si>
  <si>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</si>
  <si>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</si>
  <si>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</si>
  <si>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</si>
  <si>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</si>
  <si>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</si>
  <si>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</si>
  <si>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</si>
  <si>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</si>
  <si>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</si>
  <si>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</si>
  <si>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</si>
  <si>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</si>
  <si>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</si>
  <si>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</si>
  <si>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</si>
  <si>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</si>
  <si>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</si>
  <si>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</si>
  <si>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</si>
  <si>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</si>
  <si>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</si>
  <si>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Example Guarantor</t>
  </si>
  <si>
    <t>Example Bank(LEI)</t>
  </si>
  <si>
    <t>FX</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</si>
  <si>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</si>
  <si>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</si>
  <si>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</si>
  <si>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</si>
  <si>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</si>
  <si>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</si>
  <si>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</si>
  <si>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</si>
  <si>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</si>
  <si>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</si>
  <si>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</si>
  <si>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</si>
  <si>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</si>
  <si>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</si>
  <si>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</si>
  <si>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</si>
  <si>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</si>
  <si>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</si>
  <si>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</si>
  <si>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</si>
  <si>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</si>
  <si>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</si>
  <si>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</si>
  <si>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</si>
  <si>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</si>
  <si>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</si>
  <si>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</si>
  <si>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</si>
  <si>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</si>
  <si>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</si>
  <si>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</si>
  <si>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</si>
  <si>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</si>
  <si>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</si>
  <si>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</si>
  <si>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</si>
  <si>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</si>
  <si>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</si>
  <si>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</si>
  <si>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</si>
  <si>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</si>
  <si>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</si>
  <si>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</si>
  <si>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</si>
  <si>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</si>
  <si>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</si>
  <si>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</si>
  <si>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</si>
  <si>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</si>
  <si>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</si>
  <si>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</si>
  <si>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</si>
  <si>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</si>
  <si>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</si>
  <si>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</si>
  <si>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</si>
  <si>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</si>
  <si>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</si>
  <si>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</si>
  <si>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</si>
  <si>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</si>
  <si>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</si>
  <si>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</si>
  <si>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</si>
  <si>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</si>
  <si>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</si>
  <si>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</si>
  <si>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</si>
  <si>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</si>
  <si>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</si>
  <si>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</si>
  <si>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</si>
  <si>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</si>
  <si>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</si>
  <si>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</si>
  <si>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</si>
  <si>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</si>
  <si>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</si>
  <si>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</si>
  <si>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</si>
  <si>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</si>
  <si>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</si>
  <si>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</si>
  <si>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</si>
  <si>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</si>
  <si>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</si>
  <si>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</si>
  <si>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</si>
  <si>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</si>
  <si>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</si>
  <si>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</si>
  <si>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</si>
  <si>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</si>
  <si>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</si>
  <si>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</si>
  <si>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</si>
  <si>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</si>
  <si>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</si>
  <si>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</si>
  <si>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</si>
  <si>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</si>
  <si>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</si>
  <si>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</si>
  <si>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</si>
  <si>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</si>
  <si>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</si>
  <si>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</si>
  <si>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</si>
  <si>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</si>
  <si>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</si>
  <si>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</si>
  <si>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</si>
  <si>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</si>
  <si>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</si>
  <si>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</si>
  <si>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</si>
  <si>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</si>
  <si>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</si>
  <si>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</si>
  <si>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</si>
  <si>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</si>
  <si>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</si>
  <si>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</si>
  <si>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</si>
  <si>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</si>
  <si>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</si>
  <si>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</si>
  <si>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</si>
  <si>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</si>
  <si>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</si>
  <si>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</si>
  <si>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</si>
  <si>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</si>
  <si>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</si>
  <si>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</si>
  <si>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</si>
  <si>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</si>
  <si>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</si>
  <si>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</si>
  <si>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</si>
  <si>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</si>
  <si>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</si>
  <si>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</si>
  <si>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</si>
  <si>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</si>
  <si>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</si>
  <si>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</si>
  <si>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</si>
  <si>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</si>
  <si>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</si>
  <si>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</si>
  <si>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</si>
  <si>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</si>
  <si>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</si>
  <si>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</si>
  <si>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</si>
  <si>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</si>
  <si>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</si>
  <si>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</si>
  <si>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</si>
  <si>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</si>
  <si>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</si>
  <si>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</si>
  <si>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</si>
  <si>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</si>
  <si>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 xml:space="preserve"> Residential and Commercial Loans must be calculated on the combined Total Sustainable Mortgages amount, showing the ratio between sectors.</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</si>
  <si>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</si>
  <si>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</si>
  <si>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</si>
  <si>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</si>
  <si>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</si>
  <si>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</si>
  <si>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</si>
  <si>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</si>
  <si>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</si>
  <si>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</si>
  <si>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</si>
  <si>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</si>
  <si>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</si>
  <si>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</si>
  <si>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</si>
  <si>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</si>
  <si>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</si>
  <si>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</si>
  <si>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</si>
  <si>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</si>
  <si>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</si>
  <si>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</si>
  <si>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</si>
  <si>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</si>
  <si>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</si>
  <si>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</si>
  <si>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</si>
  <si>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</si>
  <si>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</si>
  <si>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</si>
  <si>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</si>
  <si>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</si>
  <si>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</si>
  <si>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</si>
  <si>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</si>
  <si>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</si>
  <si>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</si>
  <si>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</si>
  <si>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</si>
  <si>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</si>
  <si>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</si>
  <si>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</si>
  <si>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</si>
  <si>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</si>
  <si>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</si>
  <si>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</si>
  <si>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</si>
  <si>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</si>
  <si>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</si>
  <si>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</si>
  <si>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</si>
  <si>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</si>
  <si>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</si>
  <si>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</si>
  <si>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</si>
  <si>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</si>
  <si>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</si>
  <si>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</si>
  <si>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</si>
  <si>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</si>
  <si>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</si>
  <si>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</si>
  <si>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</si>
  <si>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</si>
  <si>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</si>
  <si>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</si>
  <si>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</si>
  <si>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</si>
  <si>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</si>
  <si>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</si>
  <si>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</si>
  <si>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</si>
  <si>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</si>
  <si>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Others/ No info</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</si>
  <si>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</si>
  <si>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</si>
  <si>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</si>
  <si>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</si>
  <si>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</si>
  <si>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</si>
  <si>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</si>
  <si>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</si>
  <si>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</si>
  <si>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</si>
  <si>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</si>
  <si>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</si>
  <si>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</si>
  <si>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</si>
  <si>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</si>
  <si>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</si>
  <si>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</si>
  <si>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</si>
  <si>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</si>
  <si>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</si>
  <si>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</si>
  <si>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</si>
  <si>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</si>
  <si>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</si>
  <si>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</si>
  <si>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</si>
  <si>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</si>
  <si>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</si>
  <si>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</si>
  <si>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</si>
  <si>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</si>
  <si>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</si>
  <si>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</si>
  <si>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</si>
  <si>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</si>
  <si>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</si>
  <si>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</si>
  <si>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</si>
  <si>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</si>
  <si>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</si>
  <si>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</si>
  <si>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</si>
  <si>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</si>
  <si>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</si>
  <si>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</si>
  <si>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</si>
  <si>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</si>
  <si>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</si>
  <si>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</si>
  <si>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</si>
  <si>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</si>
  <si>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</si>
  <si>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</si>
  <si>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</si>
  <si>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</si>
  <si>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</si>
  <si>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</si>
  <si>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</si>
  <si>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</si>
  <si>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</si>
  <si>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</si>
  <si>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</si>
  <si>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</si>
  <si>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</si>
  <si>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</si>
  <si>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</si>
  <si>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</si>
  <si>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</si>
  <si>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Average loan size (000s)</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</si>
  <si>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</si>
  <si>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</si>
  <si>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</si>
  <si>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</si>
  <si>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</si>
  <si>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</si>
  <si>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</si>
  <si>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</si>
  <si>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</si>
  <si>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</si>
  <si>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</si>
  <si>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</si>
  <si>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</si>
  <si>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</si>
  <si>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</si>
  <si>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</si>
  <si>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</si>
  <si>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</si>
  <si>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</si>
  <si>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</si>
  <si>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</si>
  <si>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</si>
  <si>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</si>
  <si>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</si>
  <si>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</si>
  <si>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</si>
  <si>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</si>
  <si>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</si>
  <si>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</si>
  <si>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</si>
  <si>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</si>
  <si>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</si>
  <si>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</si>
  <si>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</si>
  <si>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</si>
  <si>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</si>
  <si>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2418</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</si>
  <si>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</si>
  <si>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</si>
  <si>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</si>
  <si>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</si>
  <si>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</si>
  <si>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</si>
  <si>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</si>
  <si>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</si>
  <si>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</si>
  <si>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</si>
  <si>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</si>
  <si>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</si>
  <si>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</si>
  <si>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</si>
  <si>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</si>
  <si>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</si>
  <si>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</si>
  <si>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</si>
  <si>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</si>
  <si>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</si>
  <si>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</si>
  <si>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</si>
  <si>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</si>
  <si>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</si>
  <si>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</si>
  <si>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</si>
  <si>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</si>
  <si>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</si>
  <si>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</si>
  <si>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</si>
  <si>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</si>
  <si>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</si>
  <si>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</si>
  <si>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</si>
  <si>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</si>
  <si>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o/w Private rental</t>
  </si>
  <si>
    <t>OSM.2A.13.2</t>
  </si>
  <si>
    <t xml:space="preserve">o/w Multi-family housing </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</si>
  <si>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</si>
  <si>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</si>
  <si>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</si>
  <si>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</si>
  <si>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</si>
  <si>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</si>
  <si>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</si>
  <si>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</si>
  <si>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</si>
  <si>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</si>
  <si>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</si>
  <si>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</si>
  <si>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</si>
  <si>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</si>
  <si>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</si>
  <si>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</si>
  <si>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</si>
  <si>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</si>
  <si>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</si>
  <si>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</si>
  <si>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</si>
  <si>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</si>
  <si>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</si>
  <si>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</si>
  <si>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</si>
  <si>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</si>
  <si>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</si>
  <si>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</si>
  <si>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</si>
  <si>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</si>
  <si>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</si>
  <si>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</si>
  <si>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</si>
  <si>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</si>
  <si>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</si>
  <si>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</si>
  <si>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</si>
  <si>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</si>
  <si>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</si>
  <si>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</si>
  <si>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</si>
  <si>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</si>
  <si>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</si>
  <si>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</si>
  <si>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</si>
  <si>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</si>
  <si>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</si>
  <si>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</si>
  <si>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</si>
  <si>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</si>
  <si>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</si>
  <si>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</si>
  <si>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</si>
  <si>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</si>
  <si>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</si>
  <si>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</si>
  <si>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</si>
  <si>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</si>
  <si>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</si>
  <si>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</si>
  <si>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</si>
  <si>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</si>
  <si>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</si>
  <si>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</si>
  <si>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</si>
  <si>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</si>
  <si>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</si>
  <si>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</si>
  <si>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</si>
  <si>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</si>
  <si>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</si>
  <si>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</si>
  <si>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</si>
  <si>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</si>
  <si>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Under Construction</t>
  </si>
  <si>
    <t>SM.2A.17.14</t>
  </si>
  <si>
    <t>SM.2A.17.15</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</si>
  <si>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</si>
  <si>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</si>
  <si>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</si>
  <si>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</si>
  <si>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</si>
  <si>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</si>
  <si>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</si>
  <si>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</si>
  <si>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</si>
  <si>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</si>
  <si>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</si>
  <si>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</si>
  <si>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</si>
  <si>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</si>
  <si>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</si>
  <si>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</si>
  <si>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</si>
  <si>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</si>
  <si>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</si>
  <si>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</si>
  <si>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r>
      <t xml:space="preserve">19. CO2 emission - by dwelling type </t>
    </r>
    <r>
      <rPr>
        <b/>
        <sz val="10"/>
        <rFont val="Calibri"/>
        <family val="2"/>
      </rPr>
      <t>- as per national availability</t>
    </r>
  </si>
  <si>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</si>
  <si>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</si>
  <si>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</si>
  <si>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</si>
  <si>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</si>
  <si>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</si>
  <si>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</si>
  <si>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</si>
  <si>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</si>
  <si>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</si>
  <si>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</si>
  <si>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</si>
  <si>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</si>
  <si>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</si>
  <si>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</si>
  <si>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</si>
  <si>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</si>
  <si>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</si>
  <si>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</si>
  <si>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</si>
  <si>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</si>
  <si>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</si>
  <si>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</si>
  <si>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</si>
  <si>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</si>
  <si>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</si>
  <si>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</si>
  <si>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</si>
  <si>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</si>
  <si>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</si>
  <si>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</si>
  <si>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</si>
  <si>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</si>
  <si>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</si>
  <si>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</si>
  <si>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</si>
  <si>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</si>
  <si>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</si>
  <si>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</si>
  <si>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</si>
  <si>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</si>
  <si>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</si>
  <si>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</si>
  <si>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</si>
  <si>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</si>
  <si>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</si>
  <si>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</si>
  <si>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</si>
  <si>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</si>
  <si>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</si>
  <si>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</si>
  <si>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</si>
  <si>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</si>
  <si>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</si>
  <si>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</si>
  <si>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</si>
  <si>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</si>
  <si>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</si>
  <si>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</si>
  <si>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</si>
  <si>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</si>
  <si>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</si>
  <si>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</si>
  <si>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</si>
  <si>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</si>
  <si>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</si>
  <si>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</si>
  <si>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</si>
  <si>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</si>
  <si>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</si>
  <si>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</si>
  <si>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</si>
  <si>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</si>
  <si>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</si>
  <si>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</si>
  <si>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</si>
  <si>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</si>
  <si>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</si>
  <si>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</si>
  <si>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</si>
  <si>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</si>
  <si>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</si>
  <si>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</si>
  <si>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</si>
  <si>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</si>
  <si>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</si>
  <si>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</si>
  <si>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</si>
  <si>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</si>
  <si>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</si>
  <si>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</si>
  <si>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</si>
  <si>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</si>
  <si>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</si>
  <si>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</si>
  <si>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</si>
  <si>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</si>
  <si>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</si>
  <si>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</si>
  <si>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</si>
  <si>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</si>
  <si>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</si>
  <si>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</si>
  <si>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</si>
  <si>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</si>
  <si>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</si>
  <si>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</si>
  <si>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</si>
  <si>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</si>
  <si>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</si>
  <si>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</si>
  <si>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</si>
  <si>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</si>
  <si>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</si>
  <si>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</si>
  <si>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</si>
  <si>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</si>
  <si>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</si>
  <si>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</si>
  <si>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</si>
  <si>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</si>
  <si>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</si>
  <si>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</si>
  <si>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</si>
  <si>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</si>
  <si>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</si>
  <si>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</si>
  <si>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</si>
  <si>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</si>
  <si>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</si>
  <si>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</si>
  <si>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</si>
  <si>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</si>
  <si>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</si>
  <si>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</si>
  <si>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</si>
  <si>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</si>
  <si>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</si>
  <si>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</si>
  <si>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</si>
  <si>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24.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</si>
  <si>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</si>
  <si>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</si>
  <si>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</si>
  <si>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</si>
  <si>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</si>
  <si>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</si>
  <si>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</si>
  <si>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</si>
  <si>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</si>
  <si>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</si>
  <si>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</si>
  <si>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</si>
  <si>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</si>
  <si>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</si>
  <si>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</si>
  <si>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</si>
  <si>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</si>
  <si>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</si>
  <si>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</si>
  <si>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</si>
  <si>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</si>
  <si>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</si>
  <si>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25.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</si>
  <si>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</si>
  <si>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</si>
  <si>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</si>
  <si>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</si>
  <si>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</si>
  <si>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</si>
  <si>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</si>
  <si>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</si>
  <si>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</si>
  <si>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</si>
  <si>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</si>
  <si>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</si>
  <si>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</si>
  <si>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</si>
  <si>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</si>
  <si>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</si>
  <si>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</si>
  <si>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</si>
  <si>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</si>
  <si>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</si>
  <si>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26. CRE Age Structure</t>
  </si>
  <si>
    <t>SM.2B.27.1</t>
  </si>
  <si>
    <t>SM.2B.27.2</t>
  </si>
  <si>
    <t>SM.2B.27.3</t>
  </si>
  <si>
    <t>SM.2B.27.4</t>
  </si>
  <si>
    <t>SM.2B.27.5</t>
  </si>
  <si>
    <t>SM.2B.27.6</t>
  </si>
  <si>
    <t>SM.2B.27.7</t>
  </si>
  <si>
    <t>SM.2B.27.8</t>
  </si>
  <si>
    <t>SM.2B.27.9</t>
  </si>
  <si>
    <t>SM.2B.27.10</t>
  </si>
  <si>
    <t>SM.2B.27.11</t>
  </si>
  <si>
    <t>SM.2B.27.12</t>
  </si>
  <si>
    <t>SM.2B.27.13</t>
  </si>
  <si>
    <t>SM.2B.27.14</t>
  </si>
  <si>
    <t>SM.2B.27.15</t>
  </si>
  <si>
    <t>OSM.2B.27.1</t>
  </si>
  <si>
    <t>OSM.2B.27.2</t>
  </si>
  <si>
    <t>OSM.2B.27.3</t>
  </si>
  <si>
    <t>OSM.2B.27.4</t>
  </si>
  <si>
    <t>OSM.2B.27.5</t>
  </si>
  <si>
    <t>OSM.2B.27.6</t>
  </si>
  <si>
    <t>OSM.2B.27.7</t>
  </si>
  <si>
    <t>OSM.2B.27.8</t>
  </si>
  <si>
    <t>OSM.2B.27.9</t>
  </si>
  <si>
    <t>OSM.2B.27.10</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</si>
  <si>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</si>
  <si>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</si>
  <si>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</si>
  <si>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</si>
  <si>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</si>
  <si>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</si>
  <si>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</si>
  <si>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</si>
  <si>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</si>
  <si>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</si>
  <si>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</si>
  <si>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</si>
  <si>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</si>
  <si>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</si>
  <si>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</si>
  <si>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</si>
  <si>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</si>
  <si>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</si>
  <si>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</si>
  <si>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</si>
  <si>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</si>
  <si>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</si>
  <si>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</si>
  <si>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</si>
  <si>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</si>
  <si>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</si>
  <si>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</si>
  <si>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</si>
  <si>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</si>
  <si>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</si>
  <si>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</si>
  <si>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</si>
  <si>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</si>
  <si>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</si>
  <si>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</si>
  <si>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</si>
  <si>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</si>
  <si>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</si>
  <si>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</si>
  <si>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</si>
  <si>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</si>
  <si>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</si>
  <si>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</si>
  <si>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</si>
  <si>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</si>
  <si>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</si>
  <si>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</si>
  <si>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</si>
  <si>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</si>
  <si>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</si>
  <si>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</si>
  <si>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</si>
  <si>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</si>
  <si>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</si>
  <si>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</si>
  <si>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</si>
  <si>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</si>
  <si>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</si>
  <si>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</si>
  <si>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</si>
  <si>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</si>
  <si>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</si>
  <si>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</si>
  <si>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</si>
  <si>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</si>
  <si>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</si>
  <si>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</si>
  <si>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</si>
  <si>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</si>
  <si>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</si>
  <si>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</si>
  <si>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</si>
  <si>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</si>
  <si>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</si>
  <si>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</si>
  <si>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</si>
  <si>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</si>
  <si>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</si>
  <si>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</si>
  <si>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</si>
  <si>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</si>
  <si>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</si>
  <si>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</si>
  <si>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</si>
  <si>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</si>
  <si>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</si>
  <si>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</si>
  <si>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</si>
  <si>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</si>
  <si>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</si>
  <si>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</si>
  <si>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</si>
  <si>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</si>
  <si>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</si>
  <si>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</si>
  <si>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</si>
  <si>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</si>
  <si>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</si>
  <si>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</si>
  <si>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</si>
  <si>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</si>
  <si>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</si>
  <si>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</si>
  <si>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</si>
  <si>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</si>
  <si>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</si>
  <si>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</si>
  <si>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</si>
  <si>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</si>
  <si>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</si>
  <si>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</si>
  <si>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</si>
  <si>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</si>
  <si>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</si>
  <si>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</si>
  <si>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</si>
  <si>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</si>
  <si>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</si>
  <si>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</si>
  <si>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</si>
  <si>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</si>
  <si>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</si>
  <si>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</si>
  <si>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</si>
  <si>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</si>
  <si>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</si>
  <si>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</si>
  <si>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</si>
  <si>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</si>
  <si>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</si>
  <si>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</si>
  <si>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</si>
  <si>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</si>
  <si>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</si>
  <si>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</si>
  <si>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</si>
  <si>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</si>
  <si>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</si>
  <si>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</si>
  <si>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</si>
  <si>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</si>
  <si>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</si>
  <si>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</si>
  <si>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</si>
  <si>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</si>
  <si>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</si>
  <si>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</si>
  <si>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</si>
  <si>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</si>
  <si>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</si>
  <si>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</si>
  <si>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</si>
  <si>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</si>
  <si>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</si>
  <si>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</si>
  <si>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</si>
  <si>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</si>
  <si>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</si>
  <si>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</si>
  <si>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</si>
  <si>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</si>
  <si>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</si>
  <si>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</si>
  <si>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</si>
  <si>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</si>
  <si>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</si>
  <si>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</si>
  <si>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</si>
  <si>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</si>
  <si>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</si>
  <si>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</si>
  <si>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</si>
  <si>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</si>
  <si>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</si>
  <si>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</si>
  <si>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</si>
  <si>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</si>
  <si>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</si>
  <si>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</si>
  <si>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</si>
  <si>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</si>
  <si>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</si>
  <si>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</si>
  <si>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</si>
  <si>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</si>
  <si>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</si>
  <si>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</si>
  <si>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</si>
  <si>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</si>
  <si>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</si>
  <si>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</si>
  <si>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</si>
  <si>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</si>
  <si>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</si>
  <si>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</si>
  <si>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</si>
  <si>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</si>
  <si>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</si>
  <si>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</si>
  <si>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</si>
  <si>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</si>
  <si>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</si>
  <si>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</si>
  <si>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</si>
  <si>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</si>
  <si>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</si>
  <si>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</si>
  <si>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</si>
  <si>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</si>
  <si>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</si>
  <si>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</si>
  <si>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</si>
  <si>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</si>
  <si>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</si>
  <si>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</si>
  <si>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</si>
  <si>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</si>
  <si>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</si>
  <si>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</si>
  <si>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</si>
  <si>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</si>
  <si>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</si>
  <si>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</si>
  <si>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</si>
  <si>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</si>
  <si>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</si>
  <si>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</si>
  <si>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</si>
  <si>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</si>
  <si>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</si>
  <si>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</si>
  <si>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</si>
  <si>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</si>
  <si>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</si>
  <si>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</si>
  <si>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</si>
  <si>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</si>
  <si>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</si>
  <si>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</si>
  <si>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</si>
  <si>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</si>
  <si>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CONTROL DE TRASPASO HTT 2026 A 2027 - CR NAVARRA</t>
  </si>
  <si>
    <t>Origen: HTT junio 2026. Fecha de datos conservada (NO es reporte 2027).</t>
  </si>
  <si>
    <t>Pestañas E y F excluidas. Se conservan las fórmulas y estructura 2027.</t>
  </si>
  <si>
    <t>Estado</t>
  </si>
  <si>
    <t>Pestaña</t>
  </si>
  <si>
    <t>Código</t>
  </si>
  <si>
    <t>Origen</t>
  </si>
  <si>
    <t>Destino / fila</t>
  </si>
  <si>
    <t>Detalle</t>
  </si>
  <si>
    <t>TRASLADADO</t>
  </si>
  <si>
    <t>A. HTT General</t>
  </si>
  <si>
    <t>C14</t>
  </si>
  <si>
    <t>C15</t>
  </si>
  <si>
    <t>C16</t>
  </si>
  <si>
    <t>C17</t>
  </si>
  <si>
    <t>https://www.cajaruraldenavarra.com/en/information-investors</t>
  </si>
  <si>
    <t>C18</t>
  </si>
  <si>
    <t>46203</t>
  </si>
  <si>
    <t>C27</t>
  </si>
  <si>
    <t>C28</t>
  </si>
  <si>
    <t>C29</t>
  </si>
  <si>
    <t>C30</t>
  </si>
  <si>
    <t>C38</t>
  </si>
  <si>
    <t>2862.9844007600004</t>
  </si>
  <si>
    <t>C39</t>
  </si>
  <si>
    <t>2150</t>
  </si>
  <si>
    <t>C40</t>
  </si>
  <si>
    <t>C41</t>
  </si>
  <si>
    <t>C45</t>
  </si>
  <si>
    <t>0.05</t>
  </si>
  <si>
    <t>F45</t>
  </si>
  <si>
    <t>0</t>
  </si>
  <si>
    <t>G45</t>
  </si>
  <si>
    <t>C53</t>
  </si>
  <si>
    <t>2827.9844007600004</t>
  </si>
  <si>
    <t>C54</t>
  </si>
  <si>
    <t>C55</t>
  </si>
  <si>
    <t>C56</t>
  </si>
  <si>
    <t>C57</t>
  </si>
  <si>
    <t>35</t>
  </si>
  <si>
    <t>C66</t>
  </si>
  <si>
    <t>11.583652285316038</t>
  </si>
  <si>
    <t>D66</t>
  </si>
  <si>
    <t>C70</t>
  </si>
  <si>
    <t>0.91244446</t>
  </si>
  <si>
    <t>D70</t>
  </si>
  <si>
    <t>C71</t>
  </si>
  <si>
    <t>2.70370846</t>
  </si>
  <si>
    <t>D71</t>
  </si>
  <si>
    <t>C72</t>
  </si>
  <si>
    <t>5.38932375</t>
  </si>
  <si>
    <t>D72</t>
  </si>
  <si>
    <t>C73</t>
  </si>
  <si>
    <t>7.59096585</t>
  </si>
  <si>
    <t>D73</t>
  </si>
  <si>
    <t>C74</t>
  </si>
  <si>
    <t>10.68092805</t>
  </si>
  <si>
    <t>D74</t>
  </si>
  <si>
    <t>C75</t>
  </si>
  <si>
    <t>126.96597838</t>
  </si>
  <si>
    <t>D75</t>
  </si>
  <si>
    <t>C76</t>
  </si>
  <si>
    <t>2673.74105181</t>
  </si>
  <si>
    <t>D76</t>
  </si>
  <si>
    <t>C89</t>
  </si>
  <si>
    <t>2.591780821917808</t>
  </si>
  <si>
    <t>D89</t>
  </si>
  <si>
    <t>6.906849315068493</t>
  </si>
  <si>
    <t>C93</t>
  </si>
  <si>
    <t>D93</t>
  </si>
  <si>
    <t>500</t>
  </si>
  <si>
    <t>C94</t>
  </si>
  <si>
    <t>D94</t>
  </si>
  <si>
    <t>C95</t>
  </si>
  <si>
    <t>550</t>
  </si>
  <si>
    <t>D95</t>
  </si>
  <si>
    <t>C96</t>
  </si>
  <si>
    <t>D96</t>
  </si>
  <si>
    <t>C97</t>
  </si>
  <si>
    <t>D97</t>
  </si>
  <si>
    <t>C98</t>
  </si>
  <si>
    <t>D98</t>
  </si>
  <si>
    <t>C99</t>
  </si>
  <si>
    <t>D99</t>
  </si>
  <si>
    <t>600</t>
  </si>
  <si>
    <t>C112</t>
  </si>
  <si>
    <t>D112</t>
  </si>
  <si>
    <t>L112</t>
  </si>
  <si>
    <t>C113</t>
  </si>
  <si>
    <t>D113</t>
  </si>
  <si>
    <t>L113</t>
  </si>
  <si>
    <t>C114</t>
  </si>
  <si>
    <t>D114</t>
  </si>
  <si>
    <t>L114</t>
  </si>
  <si>
    <t>C115</t>
  </si>
  <si>
    <t>D115</t>
  </si>
  <si>
    <t>L115</t>
  </si>
  <si>
    <t>C116</t>
  </si>
  <si>
    <t>D116</t>
  </si>
  <si>
    <t>L116</t>
  </si>
  <si>
    <t>C117</t>
  </si>
  <si>
    <t>D117</t>
  </si>
  <si>
    <t>L117</t>
  </si>
  <si>
    <t>C118</t>
  </si>
  <si>
    <t>D118</t>
  </si>
  <si>
    <t>L118</t>
  </si>
  <si>
    <t>C119</t>
  </si>
  <si>
    <t>D119</t>
  </si>
  <si>
    <t>L119</t>
  </si>
  <si>
    <t>C120</t>
  </si>
  <si>
    <t>D120</t>
  </si>
  <si>
    <t>L120</t>
  </si>
  <si>
    <t>C121</t>
  </si>
  <si>
    <t>D121</t>
  </si>
  <si>
    <t>C122</t>
  </si>
  <si>
    <t>D122</t>
  </si>
  <si>
    <t>L122</t>
  </si>
  <si>
    <t>C123</t>
  </si>
  <si>
    <t>D123</t>
  </si>
  <si>
    <t>L123</t>
  </si>
  <si>
    <t>C124</t>
  </si>
  <si>
    <t>D124</t>
  </si>
  <si>
    <t>L124</t>
  </si>
  <si>
    <t>C125</t>
  </si>
  <si>
    <t>D125</t>
  </si>
  <si>
    <t>L125</t>
  </si>
  <si>
    <t>C126</t>
  </si>
  <si>
    <t>D126</t>
  </si>
  <si>
    <t>L126</t>
  </si>
  <si>
    <t>C127</t>
  </si>
  <si>
    <t>D127</t>
  </si>
  <si>
    <t>L127</t>
  </si>
  <si>
    <t>C128</t>
  </si>
  <si>
    <t>D128</t>
  </si>
  <si>
    <t>C129</t>
  </si>
  <si>
    <t>D129</t>
  </si>
  <si>
    <t>C130</t>
  </si>
  <si>
    <t>D130</t>
  </si>
  <si>
    <t>C138</t>
  </si>
  <si>
    <t>D138</t>
  </si>
  <si>
    <t>C139</t>
  </si>
  <si>
    <t>D139</t>
  </si>
  <si>
    <t>C140</t>
  </si>
  <si>
    <t>D140</t>
  </si>
  <si>
    <t>C141</t>
  </si>
  <si>
    <t>D141</t>
  </si>
  <si>
    <t>C142</t>
  </si>
  <si>
    <t>D142</t>
  </si>
  <si>
    <t>C143</t>
  </si>
  <si>
    <t>D143</t>
  </si>
  <si>
    <t>C144</t>
  </si>
  <si>
    <t>D144</t>
  </si>
  <si>
    <t>C145</t>
  </si>
  <si>
    <t>D145</t>
  </si>
  <si>
    <t>C146</t>
  </si>
  <si>
    <t>D146</t>
  </si>
  <si>
    <t>C147</t>
  </si>
  <si>
    <t>D147</t>
  </si>
  <si>
    <t>C148</t>
  </si>
  <si>
    <t>D148</t>
  </si>
  <si>
    <t>C149</t>
  </si>
  <si>
    <t>D149</t>
  </si>
  <si>
    <t>C150</t>
  </si>
  <si>
    <t>D150</t>
  </si>
  <si>
    <t>C151</t>
  </si>
  <si>
    <t>D151</t>
  </si>
  <si>
    <t>C152</t>
  </si>
  <si>
    <t>D152</t>
  </si>
  <si>
    <t>C153</t>
  </si>
  <si>
    <t>D153</t>
  </si>
  <si>
    <t>C154</t>
  </si>
  <si>
    <t>D154</t>
  </si>
  <si>
    <t>C155</t>
  </si>
  <si>
    <t>D155</t>
  </si>
  <si>
    <t>C156</t>
  </si>
  <si>
    <t>D156</t>
  </si>
  <si>
    <t>C164</t>
  </si>
  <si>
    <t>D164</t>
  </si>
  <si>
    <t>C165</t>
  </si>
  <si>
    <t>D165</t>
  </si>
  <si>
    <t>C166</t>
  </si>
  <si>
    <t>D166</t>
  </si>
  <si>
    <t>C174</t>
  </si>
  <si>
    <t>C175</t>
  </si>
  <si>
    <t>C176</t>
  </si>
  <si>
    <t>C177</t>
  </si>
  <si>
    <t>C178</t>
  </si>
  <si>
    <t>C193</t>
  </si>
  <si>
    <t>C194</t>
  </si>
  <si>
    <t>C195</t>
  </si>
  <si>
    <t>C196</t>
  </si>
  <si>
    <t>C197</t>
  </si>
  <si>
    <t>C198</t>
  </si>
  <si>
    <t>C199</t>
  </si>
  <si>
    <t>C200</t>
  </si>
  <si>
    <t>C201</t>
  </si>
  <si>
    <t>C202</t>
  </si>
  <si>
    <t>C203</t>
  </si>
  <si>
    <t>C204</t>
  </si>
  <si>
    <t>C205</t>
  </si>
  <si>
    <t>C206</t>
  </si>
  <si>
    <t>C207</t>
  </si>
  <si>
    <t>C208</t>
  </si>
  <si>
    <t>C217</t>
  </si>
  <si>
    <t>C218</t>
  </si>
  <si>
    <t>C219</t>
  </si>
  <si>
    <t>C231</t>
  </si>
  <si>
    <t>C232</t>
  </si>
  <si>
    <t>C233</t>
  </si>
  <si>
    <t>C240</t>
  </si>
  <si>
    <t>C241</t>
  </si>
  <si>
    <t>C242</t>
  </si>
  <si>
    <t>https://www.cajaruraldenavarra.com/sites/default/files/info-inversores/Sostenibilidad/Marco/Sustainable%20Finance%20Framework-VFin</t>
  </si>
  <si>
    <t>C243</t>
  </si>
  <si>
    <t>C244</t>
  </si>
  <si>
    <t>F1. Tab</t>
  </si>
  <si>
    <t>D244</t>
  </si>
  <si>
    <t>F2. Tab</t>
  </si>
  <si>
    <t>C245</t>
  </si>
  <si>
    <t>C246</t>
  </si>
  <si>
    <t>C294</t>
  </si>
  <si>
    <t>M299</t>
  </si>
  <si>
    <t>C300</t>
  </si>
  <si>
    <t>D300</t>
  </si>
  <si>
    <t>F300</t>
  </si>
  <si>
    <t>M300</t>
  </si>
  <si>
    <t>C301</t>
  </si>
  <si>
    <t>M301</t>
  </si>
  <si>
    <t>M302</t>
  </si>
  <si>
    <t>C305</t>
  </si>
  <si>
    <t>C306</t>
  </si>
  <si>
    <t>44</t>
  </si>
  <si>
    <t>Currency</t>
  </si>
  <si>
    <t>C3</t>
  </si>
  <si>
    <t>B1. HTT Mortgage Assets</t>
  </si>
  <si>
    <t>C12</t>
  </si>
  <si>
    <t>C13</t>
  </si>
  <si>
    <t>27206</t>
  </si>
  <si>
    <t>D28</t>
  </si>
  <si>
    <t>39507</t>
  </si>
  <si>
    <t>D29</t>
  </si>
  <si>
    <t>C36</t>
  </si>
  <si>
    <t>0.003389541553844479</t>
  </si>
  <si>
    <t>D36</t>
  </si>
  <si>
    <t>F36</t>
  </si>
  <si>
    <t>D45</t>
  </si>
  <si>
    <t>C46</t>
  </si>
  <si>
    <t>D46</t>
  </si>
  <si>
    <t>F46</t>
  </si>
  <si>
    <t>C47</t>
  </si>
  <si>
    <t>D47</t>
  </si>
  <si>
    <t>F47</t>
  </si>
  <si>
    <t>C48</t>
  </si>
  <si>
    <t>D48</t>
  </si>
  <si>
    <t>F48</t>
  </si>
  <si>
    <t>C49</t>
  </si>
  <si>
    <t>D49</t>
  </si>
  <si>
    <t>F49</t>
  </si>
  <si>
    <t>C50</t>
  </si>
  <si>
    <t>D50</t>
  </si>
  <si>
    <t>F50</t>
  </si>
  <si>
    <t>C51</t>
  </si>
  <si>
    <t>D51</t>
  </si>
  <si>
    <t>F51</t>
  </si>
  <si>
    <t>C52</t>
  </si>
  <si>
    <t>D52</t>
  </si>
  <si>
    <t>F52</t>
  </si>
  <si>
    <t>D53</t>
  </si>
  <si>
    <t>F53</t>
  </si>
  <si>
    <t>D54</t>
  </si>
  <si>
    <t>F54</t>
  </si>
  <si>
    <t>D55</t>
  </si>
  <si>
    <t>F55</t>
  </si>
  <si>
    <t>D56</t>
  </si>
  <si>
    <t>F56</t>
  </si>
  <si>
    <t>D57</t>
  </si>
  <si>
    <t>F57</t>
  </si>
  <si>
    <t>C58</t>
  </si>
  <si>
    <t>D58</t>
  </si>
  <si>
    <t>F58</t>
  </si>
  <si>
    <t>C59</t>
  </si>
  <si>
    <t>D59</t>
  </si>
  <si>
    <t>F59</t>
  </si>
  <si>
    <t>C60</t>
  </si>
  <si>
    <t>D60</t>
  </si>
  <si>
    <t>F60</t>
  </si>
  <si>
    <t>C61</t>
  </si>
  <si>
    <t>D61</t>
  </si>
  <si>
    <t>F61</t>
  </si>
  <si>
    <t>C62</t>
  </si>
  <si>
    <t>D62</t>
  </si>
  <si>
    <t>F62</t>
  </si>
  <si>
    <t>C63</t>
  </si>
  <si>
    <t>D63</t>
  </si>
  <si>
    <t>F63</t>
  </si>
  <si>
    <t>C64</t>
  </si>
  <si>
    <t>D64</t>
  </si>
  <si>
    <t>F64</t>
  </si>
  <si>
    <t>C65</t>
  </si>
  <si>
    <t>D65</t>
  </si>
  <si>
    <t>F65</t>
  </si>
  <si>
    <t>F66</t>
  </si>
  <si>
    <t>C67</t>
  </si>
  <si>
    <t>D67</t>
  </si>
  <si>
    <t>F67</t>
  </si>
  <si>
    <t>C68</t>
  </si>
  <si>
    <t>D68</t>
  </si>
  <si>
    <t>F68</t>
  </si>
  <si>
    <t>C69</t>
  </si>
  <si>
    <t>D69</t>
  </si>
  <si>
    <t>F69</t>
  </si>
  <si>
    <t>1</t>
  </si>
  <si>
    <t>F70</t>
  </si>
  <si>
    <t>F71</t>
  </si>
  <si>
    <t>F73</t>
  </si>
  <si>
    <t>F74</t>
  </si>
  <si>
    <t>F75</t>
  </si>
  <si>
    <t>C77</t>
  </si>
  <si>
    <t>D77</t>
  </si>
  <si>
    <t>F77</t>
  </si>
  <si>
    <t>C78</t>
  </si>
  <si>
    <t>D78</t>
  </si>
  <si>
    <t>F78</t>
  </si>
  <si>
    <t>C79</t>
  </si>
  <si>
    <t>D79</t>
  </si>
  <si>
    <t>F79</t>
  </si>
  <si>
    <t>C80</t>
  </si>
  <si>
    <t>D80</t>
  </si>
  <si>
    <t>F80</t>
  </si>
  <si>
    <t>C81</t>
  </si>
  <si>
    <t>D81</t>
  </si>
  <si>
    <t>F81</t>
  </si>
  <si>
    <t>C82</t>
  </si>
  <si>
    <t>D82</t>
  </si>
  <si>
    <t>F82</t>
  </si>
  <si>
    <t>C83</t>
  </si>
  <si>
    <t>D83</t>
  </si>
  <si>
    <t>F83</t>
  </si>
  <si>
    <t>C84</t>
  </si>
  <si>
    <t>D84</t>
  </si>
  <si>
    <t>F84</t>
  </si>
  <si>
    <t>C85</t>
  </si>
  <si>
    <t>D85</t>
  </si>
  <si>
    <t>F85</t>
  </si>
  <si>
    <t>C86</t>
  </si>
  <si>
    <t>D86</t>
  </si>
  <si>
    <t>F86</t>
  </si>
  <si>
    <t>C87</t>
  </si>
  <si>
    <t>D87</t>
  </si>
  <si>
    <t>F87</t>
  </si>
  <si>
    <t>C100</t>
  </si>
  <si>
    <t>0.000776349922372264</t>
  </si>
  <si>
    <t>D100</t>
  </si>
  <si>
    <t>F100</t>
  </si>
  <si>
    <t>0.0008072493848996997</t>
  </si>
  <si>
    <t>C101</t>
  </si>
  <si>
    <t>0.0023167049041145004</t>
  </si>
  <si>
    <t>D101</t>
  </si>
  <si>
    <t>F101</t>
  </si>
  <si>
    <t>0.002347678668366698</t>
  </si>
  <si>
    <t>C102</t>
  </si>
  <si>
    <t>0.0001384427403117158</t>
  </si>
  <si>
    <t>D102</t>
  </si>
  <si>
    <t>F102</t>
  </si>
  <si>
    <t>0.00013891320069366923</t>
  </si>
  <si>
    <t>C103</t>
  </si>
  <si>
    <t>0.0002823484633739193</t>
  </si>
  <si>
    <t>D103</t>
  </si>
  <si>
    <t>F103</t>
  </si>
  <si>
    <t>0.00028441123668664585</t>
  </si>
  <si>
    <t>C104</t>
  </si>
  <si>
    <t>0.5651582593173001</t>
  </si>
  <si>
    <t>D104</t>
  </si>
  <si>
    <t>F104</t>
  </si>
  <si>
    <t>0.5749437794928127</t>
  </si>
  <si>
    <t>C105</t>
  </si>
  <si>
    <t>0.0005798748074986888</t>
  </si>
  <si>
    <t>D105</t>
  </si>
  <si>
    <t>F105</t>
  </si>
  <si>
    <t>0.0005743901540281673</t>
  </si>
  <si>
    <t>C106</t>
  </si>
  <si>
    <t>0.004984247609785956</t>
  </si>
  <si>
    <t>D106</t>
  </si>
  <si>
    <t>F106</t>
  </si>
  <si>
    <t>0.005160859757357754</t>
  </si>
  <si>
    <t>C107</t>
  </si>
  <si>
    <t>2.7185998614185648e-05</t>
  </si>
  <si>
    <t>D107</t>
  </si>
  <si>
    <t>F107</t>
  </si>
  <si>
    <t>2.6639940469941463e-05</t>
  </si>
  <si>
    <t>C108</t>
  </si>
  <si>
    <t>0.002608704523977354</t>
  </si>
  <si>
    <t>D108</t>
  </si>
  <si>
    <t>F108</t>
  </si>
  <si>
    <t>0.0026391157933090387</t>
  </si>
  <si>
    <t>C109</t>
  </si>
  <si>
    <t>0.002182098114947736</t>
  </si>
  <si>
    <t>D109</t>
  </si>
  <si>
    <t>F109</t>
  </si>
  <si>
    <t>0.002187972071307221</t>
  </si>
  <si>
    <t>C110</t>
  </si>
  <si>
    <t>D110</t>
  </si>
  <si>
    <t>F110</t>
  </si>
  <si>
    <t>C111</t>
  </si>
  <si>
    <t>1.455369060343444e-05</t>
  </si>
  <si>
    <t>D111</t>
  </si>
  <si>
    <t>F111</t>
  </si>
  <si>
    <t>1.4618235273675433e-05</t>
  </si>
  <si>
    <t>0.00013924326099329793</t>
  </si>
  <si>
    <t>F112</t>
  </si>
  <si>
    <t>0.0001810745562033808</t>
  </si>
  <si>
    <t>0.07516251818534658</t>
  </si>
  <si>
    <t>F113</t>
  </si>
  <si>
    <t>0.0771346155062457</t>
  </si>
  <si>
    <t>0.007438975952040744</t>
  </si>
  <si>
    <t>F114</t>
  </si>
  <si>
    <t>0.007705623173193507</t>
  </si>
  <si>
    <t>F115</t>
  </si>
  <si>
    <t>2.680721293215992e-05</t>
  </si>
  <si>
    <t>F116</t>
  </si>
  <si>
    <t>2.6475249807617398e-05</t>
  </si>
  <si>
    <t>0.33670770137349487</t>
  </si>
  <si>
    <t>F117</t>
  </si>
  <si>
    <t>0.32425797980968407</t>
  </si>
  <si>
    <t>0.0011511293234591892</t>
  </si>
  <si>
    <t>F118</t>
  </si>
  <si>
    <t>0.001267780860234531</t>
  </si>
  <si>
    <t>0.00030485459883311603</t>
  </si>
  <si>
    <t>F119</t>
  </si>
  <si>
    <t>0.00030082290942603964</t>
  </si>
  <si>
    <t>0.6550126058588549</t>
  </si>
  <si>
    <t>F150</t>
  </si>
  <si>
    <t>0.6738608524193458</t>
  </si>
  <si>
    <t>0.344987394141145</t>
  </si>
  <si>
    <t>F151</t>
  </si>
  <si>
    <t>0.3261391475806542</t>
  </si>
  <si>
    <t>F152</t>
  </si>
  <si>
    <t>C160</t>
  </si>
  <si>
    <t>5.4936696641822276e-05</t>
  </si>
  <si>
    <t>D160</t>
  </si>
  <si>
    <t>F160</t>
  </si>
  <si>
    <t>C161</t>
  </si>
  <si>
    <t>0.9999450633033582</t>
  </si>
  <si>
    <t>D161</t>
  </si>
  <si>
    <t>F161</t>
  </si>
  <si>
    <t>C162</t>
  </si>
  <si>
    <t>D162</t>
  </si>
  <si>
    <t>F162</t>
  </si>
  <si>
    <t>2.390663420534381e-05</t>
  </si>
  <si>
    <t>C170</t>
  </si>
  <si>
    <t>0.08339311518006294</t>
  </si>
  <si>
    <t>D170</t>
  </si>
  <si>
    <t>F170</t>
  </si>
  <si>
    <t>0.1172134160601593</t>
  </si>
  <si>
    <t>C171</t>
  </si>
  <si>
    <t>0.171378664592263</t>
  </si>
  <si>
    <t>D171</t>
  </si>
  <si>
    <t>F171</t>
  </si>
  <si>
    <t>0.16906329529027606</t>
  </si>
  <si>
    <t>C172</t>
  </si>
  <si>
    <t>0.1524403302557628</t>
  </si>
  <si>
    <t>D172</t>
  </si>
  <si>
    <t>F172</t>
  </si>
  <si>
    <t>0.14084540194708967</t>
  </si>
  <si>
    <t>C173</t>
  </si>
  <si>
    <t>0.18377708357596642</t>
  </si>
  <si>
    <t>D173</t>
  </si>
  <si>
    <t>F173</t>
  </si>
  <si>
    <t>0.19157760330315132</t>
  </si>
  <si>
    <t>0.4090108063959446</t>
  </si>
  <si>
    <t>D174</t>
  </si>
  <si>
    <t>F174</t>
  </si>
  <si>
    <t>0.3813002833993237</t>
  </si>
  <si>
    <t>C180</t>
  </si>
  <si>
    <t>0.00019050185703118396</t>
  </si>
  <si>
    <t>D180</t>
  </si>
  <si>
    <t>F180</t>
  </si>
  <si>
    <t>Celda B1</t>
  </si>
  <si>
    <t>Valor anterior</t>
  </si>
  <si>
    <t>Valor revisado</t>
  </si>
  <si>
    <t>Motivo</t>
  </si>
  <si>
    <t>CONTROL DE COHERENCIA</t>
  </si>
  <si>
    <t>RESULTADO</t>
  </si>
  <si>
    <t>D44</t>
  </si>
  <si>
    <t>Comercial = 0%: cartera sin préstamos comerciales</t>
  </si>
  <si>
    <t>Corregido</t>
  </si>
  <si>
    <t>Importe residencial (millones €)</t>
  </si>
  <si>
    <t>Importe comercial (millones €)</t>
  </si>
  <si>
    <t>Distribución residencial sobre cartera total; coincide con F</t>
  </si>
  <si>
    <t>Suma región residencial</t>
  </si>
  <si>
    <t>Suma región comercial</t>
  </si>
  <si>
    <t>Suma región total</t>
  </si>
  <si>
    <t>Nota: cifras históricas junio 2026 adaptadas al formato 2027; no constituye reporte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</si>
</sst>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53" x14ac:knownFonts="1">
    <font>
      <sz val="11"/>
      <color theme="1"/>
      <name val="Aptos Narrow"/>
    </font>
    <font>
      <sz val="11"/>
      <color theme="1"/>
      <name val="Aptos Narrow"/>
      <family val="2"/>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name val="Calibri"/>
      <family val="2"/>
    </font>
    <font>
      <sz val="13"/>
      <name val="Calibri"/>
      <family val="2"/>
    </font>
    <font>
      <b/>
      <sz val="13"/>
      <color rgb="FF333333"/>
      <name val="Calibri"/>
      <family val="2"/>
    </font>
    <font>
      <sz val="11"/>
      <color theme="10"/>
      <name val="Aptos Narrow"/>
      <family val="2"/>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sz val="11"/>
      <color rgb="FF0000FF"/>
      <name val="Calibri"/>
      <family val="2"/>
    </font>
    <font>
      <sz val="11"/>
      <color rgb="FFFFFFFF"/>
      <name val="Calibri"/>
      <family val="2"/>
    </font>
    <font>
      <sz val="11"/>
      <color rgb="FF000000"/>
      <name val="Calibri"/>
      <family val="2"/>
    </font>
    <font>
      <b/>
      <sz val="11"/>
      <color rgb="FF000000"/>
      <name val="Calibri"/>
      <family val="2"/>
    </font>
    <font>
      <b/>
      <sz val="10"/>
      <color rgb="FF000000"/>
      <name val="Calibri"/>
      <family val="2"/>
    </font>
    <font>
      <sz val="14"/>
      <color rgb="FF000000"/>
      <name val="Calibri"/>
      <family val="2"/>
    </font>
    <font>
      <b/>
      <sz val="9"/>
      <color rgb="FF000000"/>
      <name val="Verdana"/>
      <family val="2"/>
    </font>
    <font>
      <sz val="24"/>
      <color rgb="FF000000"/>
      <name val="Calibri"/>
      <family val="2"/>
    </font>
    <font>
      <sz val="9"/>
      <color rgb="FF000000"/>
      <name val="Verdana"/>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b/>
      <i/>
      <sz val="11"/>
      <color rgb="FFFFFFFF"/>
      <name val="Calibri"/>
      <family val="2"/>
    </font>
    <font>
      <sz val="10"/>
      <name val="Arial"/>
      <family val="2"/>
    </font>
    <font>
      <sz val="10"/>
      <color rgb="FF000000"/>
      <name val="Arial"/>
      <family val="2"/>
    </font>
    <font>
      <b/>
      <sz val="11"/>
      <name val="Calibri"/>
      <family val="2"/>
    </font>
    <font>
      <i/>
      <sz val="11"/>
      <name val="Calibri"/>
      <family val="2"/>
    </font>
    <font>
      <b/>
      <sz val="11"/>
      <color rgb="FF0000FF"/>
      <name val="Calibri"/>
      <family val="2"/>
    </font>
    <font>
      <i/>
      <sz val="11"/>
      <color rgb="FF000000"/>
      <name val="Calibri"/>
      <family val="2"/>
    </font>
    <font>
      <i/>
      <sz val="9"/>
      <name val="Calibri"/>
      <family val="2"/>
    </font>
    <font>
      <sz val="11"/>
      <color rgb="FF76933C"/>
      <name val="Calibri"/>
      <family val="2"/>
    </font>
    <font>
      <b/>
      <sz val="11"/>
      <color rgb="FFFF0000"/>
      <name val="Calibri"/>
      <family val="2"/>
    </font>
    <font>
      <i/>
      <sz val="11"/>
      <color rgb="FF0070C0"/>
      <name val="Calibri"/>
      <family val="2"/>
    </font>
    <font>
      <sz val="11"/>
      <name val="Aptos Narrow"/>
      <family val="2"/>
    </font>
    <font>
      <sz val="11"/>
      <color theme="0"/>
      <name val="Aptos Narrow"/>
      <family val="2"/>
    </font>
    <font>
      <b/>
      <sz val="11"/>
      <color rgb="FFFFFFFF"/>
      <name val="Aptos Narrow"/>
      <family val="2"/>
    </font>
    <font>
      <b/>
      <sz val="13"/>
      <color rgb="FF1E1B1D"/>
      <name val="Calibri"/>
      <family val="2"/>
    </font>
    <font>
      <i/>
      <sz val="13"/>
      <name val="Calibri"/>
      <family val="2"/>
    </font>
    <font>
      <sz val="10"/>
      <color rgb="FF000000"/>
      <name val="Calibri"/>
      <family val="2"/>
    </font>
    <font>
      <b/>
      <i/>
      <sz val="10"/>
      <name val="Calibri"/>
      <family val="2"/>
    </font>
    <font>
      <sz val="11"/>
      <color rgb="FF000000"/>
      <name val="Calibri"/>
    </font>
    <font>
      <b/>
      <sz val="11"/>
      <color rgb="FF000000"/>
      <name val="Calibri"/>
    </font>
  </fonts>
  <fills count="13">
    <fill>
      <patternFill patternType="none"/>
    </fill>
    <fill>
      <patternFill patternType="gray125"/>
    </fill>
    <fill>
      <patternFill patternType="solid">
        <fgColor rgb="FFE36E00"/>
      </patternFill>
    </fill>
    <fill>
      <patternFill patternType="solid">
        <fgColor rgb="FF243386"/>
      </patternFill>
    </fill>
    <fill>
      <patternFill patternType="solid">
        <fgColor rgb="FFFFFFFF"/>
      </patternFill>
    </fill>
    <fill>
      <patternFill patternType="solid">
        <fgColor rgb="FF847A75"/>
      </patternFill>
    </fill>
    <fill>
      <patternFill patternType="solid">
        <fgColor rgb="FFFABF8F"/>
      </patternFill>
    </fill>
    <fill>
      <patternFill patternType="solid">
        <fgColor rgb="FFFDE9D9"/>
      </patternFill>
    </fill>
    <fill>
      <patternFill patternType="solid">
        <fgColor rgb="FFBFBFBF"/>
      </patternFill>
    </fill>
    <fill>
      <patternFill patternType="solid">
        <fgColor rgb="FFFFC000"/>
      </patternFill>
    </fill>
    <fill>
      <patternFill patternType="solid">
        <fgColor rgb="FF15375A"/>
      </patternFill>
    </fill>
    <fill>
      <patternFill patternType="solid">
        <fgColor rgb="FF176B80"/>
      </patternFill>
    </fill>
    <fill>
      <patternFill patternType="solid">
        <fgColor rgb="FF15324F"/>
      </patternFill>
    </fill>
  </fills>
  <borders count="2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E26B0A"/>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rgb="FFE26B0A"/>
      </left>
      <right/>
      <top/>
      <bottom/>
      <diagonal/>
    </border>
    <border>
      <left style="medium">
        <color rgb="FFE26B0A"/>
      </left>
      <right/>
      <top/>
      <bottom style="medium">
        <color rgb="FFE26B0A"/>
      </bottom>
      <diagonal/>
    </border>
    <border>
      <left/>
      <right style="medium">
        <color rgb="FFE26B0A"/>
      </right>
      <top/>
      <bottom style="medium">
        <color rgb="FFE26B0A"/>
      </bottom>
      <diagonal/>
    </border>
    <border>
      <left/>
      <right/>
      <top style="medium">
        <color rgb="FFE26B0A"/>
      </top>
      <bottom/>
      <diagonal/>
    </border>
    <border>
      <left style="medium">
        <color rgb="FFE26B0A"/>
      </left>
      <right style="medium">
        <color rgb="FFE26B0A"/>
      </right>
      <top style="medium">
        <color rgb="FFE26B0A"/>
      </top>
      <bottom/>
      <diagonal/>
    </border>
    <border>
      <left style="medium">
        <color rgb="FFE26B0A"/>
      </left>
      <right style="medium">
        <color rgb="FFE26B0A"/>
      </right>
      <top/>
      <bottom/>
      <diagonal/>
    </border>
    <border>
      <left style="medium">
        <color rgb="FFE26B0A"/>
      </left>
      <right style="medium">
        <color rgb="FFE26B0A"/>
      </right>
      <top/>
      <bottom style="medium">
        <color rgb="FFE26B0A"/>
      </bottom>
      <diagonal/>
    </border>
  </borders>
  <cellStyleXfs count="3">
    <xf numFmtId="0" fontId="0" fillId="0" borderId="0"/>
    <xf numFmtId="9" fontId="1" fillId="0" borderId="0" applyFont="0" applyFill="0" applyBorder="0" applyAlignment="0" applyProtection="0"/>
    <xf numFmtId="0" fontId="11" fillId="0" borderId="0" applyNumberFormat="0" applyFill="0" applyBorder="0" applyAlignment="0" applyProtection="0"/>
  </cellStyleXfs>
  <cellXfs count="207">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8" fillId="0" borderId="0" xfId="0" applyFont="1" applyAlignment="1">
      <alignment vertical="center" wrapText="1"/>
    </xf>
    <xf numFmtId="0" fontId="9" fillId="0" borderId="0" xfId="0" applyFont="1" applyAlignment="1">
      <alignment horizontal="left" vertical="center" wrapText="1"/>
    </xf>
    <xf numFmtId="0" fontId="9" fillId="0" borderId="0" xfId="0" applyFont="1" applyAlignment="1">
      <alignment wrapText="1"/>
    </xf>
    <xf numFmtId="0" fontId="7" fillId="0" borderId="0" xfId="0" applyFont="1" applyAlignment="1">
      <alignment vertical="center" wrapText="1"/>
    </xf>
    <xf numFmtId="0" fontId="10" fillId="0" borderId="0" xfId="0" applyFont="1" applyAlignment="1">
      <alignment vertical="center" wrapText="1"/>
    </xf>
    <xf numFmtId="0" fontId="9" fillId="0" borderId="0" xfId="0" applyFont="1" applyAlignment="1">
      <alignment vertical="center" wrapText="1"/>
    </xf>
    <xf numFmtId="0" fontId="12" fillId="0" borderId="1" xfId="0" applyFont="1" applyBorder="1"/>
    <xf numFmtId="0" fontId="12" fillId="0" borderId="2" xfId="0" applyFont="1" applyBorder="1"/>
    <xf numFmtId="0" fontId="12" fillId="0" borderId="3" xfId="0" applyFont="1" applyBorder="1"/>
    <xf numFmtId="0" fontId="12" fillId="0" borderId="4" xfId="0" applyFont="1" applyBorder="1"/>
    <xf numFmtId="0" fontId="12" fillId="0" borderId="0" xfId="0" applyFont="1"/>
    <xf numFmtId="0" fontId="12" fillId="0" borderId="5" xfId="0" applyFont="1" applyBorder="1"/>
    <xf numFmtId="0" fontId="13" fillId="0" borderId="0" xfId="0" applyFont="1" applyAlignment="1">
      <alignment horizontal="center"/>
    </xf>
    <xf numFmtId="0" fontId="2" fillId="0" borderId="0" xfId="0" applyFont="1" applyAlignment="1">
      <alignment horizontal="center" vertical="center"/>
    </xf>
    <xf numFmtId="0" fontId="14" fillId="0" borderId="0" xfId="0" applyFont="1" applyAlignment="1">
      <alignment horizontal="center" vertical="center"/>
    </xf>
    <xf numFmtId="0" fontId="15" fillId="0" borderId="0" xfId="0" applyFont="1" applyAlignment="1">
      <alignment horizontal="center" vertical="center"/>
    </xf>
    <xf numFmtId="0" fontId="16" fillId="0" borderId="0" xfId="0" applyFont="1" applyAlignment="1">
      <alignment horizontal="center" vertical="center"/>
    </xf>
    <xf numFmtId="0" fontId="17" fillId="0" borderId="0" xfId="0" applyFont="1" applyAlignment="1">
      <alignment horizontal="center"/>
    </xf>
    <xf numFmtId="0" fontId="18" fillId="0" borderId="0" xfId="0" applyFont="1"/>
    <xf numFmtId="0" fontId="12" fillId="0" borderId="6" xfId="0" applyFont="1" applyBorder="1"/>
    <xf numFmtId="0" fontId="12" fillId="0" borderId="7" xfId="0" applyFont="1" applyBorder="1"/>
    <xf numFmtId="0" fontId="12" fillId="0" borderId="8" xfId="0" applyFont="1" applyBorder="1"/>
    <xf numFmtId="0" fontId="3" fillId="4" borderId="0" xfId="0" applyFont="1" applyFill="1"/>
    <xf numFmtId="17" fontId="17" fillId="0" borderId="0" xfId="0" applyNumberFormat="1" applyFont="1" applyAlignment="1">
      <alignment horizontal="center"/>
    </xf>
    <xf numFmtId="0" fontId="3" fillId="0" borderId="4" xfId="0" applyFont="1" applyBorder="1"/>
    <xf numFmtId="0" fontId="3" fillId="0" borderId="5" xfId="0" applyFont="1" applyBorder="1"/>
    <xf numFmtId="0" fontId="3" fillId="0" borderId="0" xfId="0" applyFont="1" applyAlignment="1">
      <alignment horizontal="left" wrapText="1"/>
    </xf>
    <xf numFmtId="0" fontId="3" fillId="0" borderId="0" xfId="0" applyFont="1" applyAlignment="1">
      <alignment horizontal="left"/>
    </xf>
    <xf numFmtId="0" fontId="3" fillId="0" borderId="7" xfId="0" applyFont="1" applyBorder="1"/>
    <xf numFmtId="0" fontId="22" fillId="0" borderId="0" xfId="0" applyFont="1"/>
    <xf numFmtId="0" fontId="12" fillId="0" borderId="0" xfId="0" applyFont="1" applyAlignment="1">
      <alignment horizontal="right"/>
    </xf>
    <xf numFmtId="0" fontId="17" fillId="0" borderId="7" xfId="0" applyFont="1" applyBorder="1" applyAlignment="1">
      <alignment horizontal="center"/>
    </xf>
    <xf numFmtId="0" fontId="3" fillId="0" borderId="1" xfId="0" applyFont="1" applyBorder="1"/>
    <xf numFmtId="0" fontId="3" fillId="0" borderId="2" xfId="0" applyFont="1" applyBorder="1"/>
    <xf numFmtId="0" fontId="3" fillId="0" borderId="3" xfId="0" applyFont="1" applyBorder="1"/>
    <xf numFmtId="0" fontId="13" fillId="0" borderId="0" xfId="0" applyFont="1"/>
    <xf numFmtId="0" fontId="23" fillId="0" borderId="0" xfId="0" applyFont="1" applyAlignment="1">
      <alignment horizontal="left" vertical="center"/>
    </xf>
    <xf numFmtId="0" fontId="24" fillId="0" borderId="0" xfId="0" applyFont="1" applyAlignment="1">
      <alignment wrapText="1"/>
    </xf>
    <xf numFmtId="0" fontId="25" fillId="0" borderId="0" xfId="0" applyFont="1" applyAlignment="1">
      <alignment vertical="center" wrapText="1"/>
    </xf>
    <xf numFmtId="0" fontId="25" fillId="0" borderId="0" xfId="0" applyFont="1" applyAlignment="1">
      <alignment horizontal="left" vertical="center"/>
    </xf>
    <xf numFmtId="0" fontId="3" fillId="0" borderId="6" xfId="0" applyFont="1" applyBorder="1"/>
    <xf numFmtId="0" fontId="3" fillId="0" borderId="8" xfId="0" applyFont="1" applyBorder="1"/>
    <xf numFmtId="0" fontId="26" fillId="0" borderId="0" xfId="0" applyFont="1" applyAlignment="1">
      <alignment horizontal="left"/>
    </xf>
    <xf numFmtId="0" fontId="27" fillId="0" borderId="0" xfId="0" applyFont="1"/>
    <xf numFmtId="0" fontId="15" fillId="0" borderId="0" xfId="0" applyFont="1" applyAlignment="1">
      <alignment horizontal="left" vertical="center"/>
    </xf>
    <xf numFmtId="0" fontId="27" fillId="0" borderId="0" xfId="0" applyFont="1" applyAlignment="1">
      <alignment horizontal="center" vertical="center"/>
    </xf>
    <xf numFmtId="0" fontId="27" fillId="0" borderId="0" xfId="0" applyFont="1" applyAlignment="1">
      <alignment vertical="center" wrapText="1"/>
    </xf>
    <xf numFmtId="0" fontId="25" fillId="0" borderId="10" xfId="0" applyFont="1" applyBorder="1" applyAlignment="1">
      <alignment horizontal="center" vertical="center" wrapText="1"/>
    </xf>
    <xf numFmtId="0" fontId="28" fillId="2" borderId="11" xfId="0" applyFont="1" applyFill="1" applyBorder="1" applyAlignment="1">
      <alignment horizontal="center" vertical="center" wrapText="1"/>
    </xf>
    <xf numFmtId="0" fontId="28" fillId="2" borderId="12" xfId="0" applyFont="1" applyFill="1" applyBorder="1" applyAlignment="1">
      <alignment horizontal="center" vertical="center" wrapText="1"/>
    </xf>
    <xf numFmtId="0" fontId="25" fillId="0" borderId="0" xfId="0" applyFont="1"/>
    <xf numFmtId="0" fontId="29" fillId="5" borderId="11" xfId="0" applyFont="1" applyFill="1" applyBorder="1" applyAlignment="1">
      <alignment horizontal="left" vertical="center"/>
    </xf>
    <xf numFmtId="0" fontId="29" fillId="5" borderId="13" xfId="0" applyFont="1" applyFill="1" applyBorder="1" applyAlignment="1">
      <alignment horizontal="center" vertical="center" wrapText="1"/>
    </xf>
    <xf numFmtId="0" fontId="29" fillId="5" borderId="12" xfId="0" applyFont="1" applyFill="1" applyBorder="1" applyAlignment="1">
      <alignment horizontal="center" vertical="center" wrapText="1"/>
    </xf>
    <xf numFmtId="0" fontId="30" fillId="6" borderId="11" xfId="0" applyFont="1" applyFill="1" applyBorder="1" applyAlignment="1">
      <alignment horizontal="left" vertical="center"/>
    </xf>
    <xf numFmtId="0" fontId="30" fillId="6" borderId="14" xfId="0" applyFont="1" applyFill="1" applyBorder="1" applyAlignment="1">
      <alignment horizontal="left" vertical="center"/>
    </xf>
    <xf numFmtId="0" fontId="27" fillId="0" borderId="14" xfId="0" applyFont="1" applyBorder="1" applyAlignment="1">
      <alignment horizontal="center" vertical="center" wrapText="1"/>
    </xf>
    <xf numFmtId="0" fontId="31" fillId="2" borderId="11" xfId="0" applyFont="1" applyFill="1" applyBorder="1" applyAlignment="1">
      <alignment horizontal="center" vertical="center" wrapText="1"/>
    </xf>
    <xf numFmtId="0" fontId="3" fillId="0" borderId="14" xfId="0" applyFont="1" applyBorder="1" applyAlignment="1">
      <alignment vertical="center" wrapText="1"/>
    </xf>
    <xf numFmtId="0" fontId="27" fillId="0" borderId="14" xfId="0" applyFont="1" applyBorder="1" applyAlignment="1">
      <alignment horizontal="center" vertical="center"/>
    </xf>
    <xf numFmtId="0" fontId="32" fillId="0" borderId="14" xfId="0" applyFont="1" applyBorder="1" applyAlignment="1">
      <alignment vertical="center" wrapText="1"/>
    </xf>
    <xf numFmtId="0" fontId="33" fillId="5" borderId="12" xfId="0" applyFont="1" applyFill="1" applyBorder="1" applyAlignment="1">
      <alignment horizontal="center" vertical="center" wrapText="1"/>
    </xf>
    <xf numFmtId="0" fontId="27" fillId="0" borderId="0" xfId="0" applyFont="1" applyAlignment="1">
      <alignment horizontal="center" vertical="center" wrapText="1"/>
    </xf>
    <xf numFmtId="164" fontId="32" fillId="0" borderId="0" xfId="0" applyNumberFormat="1" applyFont="1" applyAlignment="1">
      <alignment horizontal="center" vertical="center" wrapText="1"/>
    </xf>
    <xf numFmtId="0" fontId="34" fillId="0" borderId="0" xfId="0" applyFont="1" applyAlignment="1">
      <alignment horizontal="center" vertical="center" wrapText="1"/>
    </xf>
    <xf numFmtId="0" fontId="3" fillId="0" borderId="0" xfId="0" applyFont="1" applyAlignment="1">
      <alignment horizontal="center" vertical="center" wrapText="1"/>
    </xf>
    <xf numFmtId="0" fontId="35" fillId="0" borderId="0" xfId="0" applyFont="1" applyAlignment="1">
      <alignment horizontal="center" vertical="center" wrapText="1"/>
    </xf>
    <xf numFmtId="0" fontId="3" fillId="0" borderId="15" xfId="0" applyFont="1" applyBorder="1" applyAlignment="1">
      <alignment horizontal="center" vertical="center" wrapText="1"/>
    </xf>
    <xf numFmtId="0" fontId="32" fillId="0" borderId="0" xfId="0" applyFont="1" applyAlignment="1">
      <alignment horizontal="center" vertical="center" wrapText="1"/>
    </xf>
    <xf numFmtId="0" fontId="28" fillId="0" borderId="0" xfId="0" applyFont="1" applyAlignment="1">
      <alignment vertical="center" wrapText="1"/>
    </xf>
    <xf numFmtId="0" fontId="28" fillId="3" borderId="0" xfId="0" applyFont="1" applyFill="1" applyAlignment="1">
      <alignment horizontal="center" vertical="center" wrapText="1"/>
    </xf>
    <xf numFmtId="0" fontId="28" fillId="0" borderId="0" xfId="0" applyFont="1" applyAlignment="1">
      <alignment horizontal="center" vertical="center" wrapText="1"/>
    </xf>
    <xf numFmtId="0" fontId="28" fillId="2" borderId="17" xfId="0" applyFont="1" applyFill="1" applyBorder="1" applyAlignment="1">
      <alignment horizontal="center" vertical="center" wrapText="1"/>
    </xf>
    <xf numFmtId="0" fontId="36" fillId="0" borderId="0" xfId="0" applyFont="1" applyAlignment="1">
      <alignment horizontal="center" vertical="center" wrapText="1"/>
    </xf>
    <xf numFmtId="0" fontId="19" fillId="0" borderId="18" xfId="2" applyFont="1" applyFill="1" applyBorder="1" applyAlignment="1">
      <alignment horizontal="center" vertical="center" wrapText="1"/>
    </xf>
    <xf numFmtId="0" fontId="19" fillId="0" borderId="19" xfId="2" applyFont="1" applyFill="1" applyBorder="1" applyAlignment="1">
      <alignment horizontal="center" vertical="center" wrapText="1"/>
    </xf>
    <xf numFmtId="0" fontId="19" fillId="0" borderId="0" xfId="2" applyFont="1" applyFill="1" applyBorder="1" applyAlignment="1">
      <alignment horizontal="center" vertical="center" wrapText="1"/>
    </xf>
    <xf numFmtId="0" fontId="28" fillId="2" borderId="0" xfId="0" applyFont="1" applyFill="1" applyAlignment="1">
      <alignment horizontal="center" vertical="center" wrapText="1"/>
    </xf>
    <xf numFmtId="0" fontId="36" fillId="2" borderId="0" xfId="0" applyFont="1" applyFill="1" applyAlignment="1">
      <alignment horizontal="center" vertical="center" wrapText="1"/>
    </xf>
    <xf numFmtId="0" fontId="3" fillId="2" borderId="0" xfId="0" applyFont="1" applyFill="1" applyAlignment="1">
      <alignment horizontal="center" vertical="center" wrapText="1"/>
    </xf>
    <xf numFmtId="0" fontId="32" fillId="7" borderId="0" xfId="0" applyFont="1" applyFill="1" applyAlignment="1">
      <alignment horizontal="center" vertical="center" wrapText="1"/>
    </xf>
    <xf numFmtId="0" fontId="37" fillId="0" borderId="0" xfId="0" applyFont="1" applyAlignment="1">
      <alignment horizontal="center" vertical="center" wrapText="1"/>
    </xf>
    <xf numFmtId="0" fontId="38" fillId="7" borderId="0" xfId="2" applyFont="1" applyFill="1" applyBorder="1" applyAlignment="1">
      <alignment horizontal="center" vertical="center" wrapText="1"/>
    </xf>
    <xf numFmtId="0" fontId="38" fillId="0" borderId="0" xfId="2" applyFont="1" applyFill="1" applyBorder="1" applyAlignment="1">
      <alignment horizontal="center" vertical="center" wrapText="1"/>
    </xf>
    <xf numFmtId="0" fontId="30" fillId="6" borderId="0" xfId="0" applyFont="1" applyFill="1" applyAlignment="1">
      <alignment horizontal="center" vertical="center" wrapText="1"/>
    </xf>
    <xf numFmtId="0" fontId="36" fillId="6" borderId="0" xfId="0" applyFont="1" applyFill="1" applyAlignment="1">
      <alignment horizontal="center" vertical="center" wrapText="1"/>
    </xf>
    <xf numFmtId="0" fontId="22" fillId="6" borderId="0" xfId="0" applyFont="1" applyFill="1" applyAlignment="1">
      <alignment horizontal="center" vertical="center" wrapText="1"/>
    </xf>
    <xf numFmtId="0" fontId="37" fillId="7" borderId="0" xfId="0" applyFont="1" applyFill="1" applyAlignment="1">
      <alignment horizontal="center" vertical="center" wrapText="1"/>
    </xf>
    <xf numFmtId="0" fontId="3" fillId="7" borderId="0" xfId="0" applyFont="1" applyFill="1" applyAlignment="1">
      <alignment horizontal="center" vertical="center" wrapText="1"/>
    </xf>
    <xf numFmtId="165" fontId="32" fillId="0" borderId="0" xfId="1" applyNumberFormat="1" applyFont="1" applyFill="1" applyBorder="1" applyAlignment="1">
      <alignment horizontal="center" vertical="center" wrapText="1"/>
    </xf>
    <xf numFmtId="165" fontId="32" fillId="7" borderId="0" xfId="1" applyNumberFormat="1" applyFont="1" applyFill="1" applyBorder="1" applyAlignment="1">
      <alignment horizontal="center" vertical="center" wrapText="1"/>
    </xf>
    <xf numFmtId="9" fontId="32" fillId="0" borderId="0" xfId="1" applyFont="1" applyFill="1" applyBorder="1" applyAlignment="1">
      <alignment horizontal="center" vertical="center" wrapText="1"/>
    </xf>
    <xf numFmtId="3" fontId="32" fillId="0" borderId="0" xfId="0" applyNumberFormat="1" applyFont="1" applyAlignment="1">
      <alignment horizontal="center" vertical="center" wrapText="1"/>
    </xf>
    <xf numFmtId="165" fontId="32" fillId="7" borderId="0" xfId="0" applyNumberFormat="1" applyFont="1" applyFill="1" applyAlignment="1">
      <alignment horizontal="center" vertical="center" wrapText="1"/>
    </xf>
    <xf numFmtId="10" fontId="32" fillId="0" borderId="0" xfId="0" applyNumberFormat="1" applyFont="1" applyAlignment="1">
      <alignment horizontal="center" vertical="center" wrapText="1"/>
    </xf>
    <xf numFmtId="0" fontId="32" fillId="7" borderId="0" xfId="0" applyFont="1" applyFill="1" applyAlignment="1">
      <alignment horizontal="right" vertical="center" wrapText="1"/>
    </xf>
    <xf numFmtId="164" fontId="32" fillId="7" borderId="0" xfId="0" applyNumberFormat="1" applyFont="1" applyFill="1" applyAlignment="1">
      <alignment horizontal="center" vertical="center" wrapText="1"/>
    </xf>
    <xf numFmtId="0" fontId="37" fillId="0" borderId="0" xfId="0" applyFont="1" applyAlignment="1">
      <alignment horizontal="right" vertical="center" wrapText="1"/>
    </xf>
    <xf numFmtId="0" fontId="22" fillId="0" borderId="0" xfId="0" applyFont="1" applyAlignment="1">
      <alignment horizontal="center" vertical="center" wrapText="1"/>
    </xf>
    <xf numFmtId="0" fontId="3" fillId="7" borderId="0" xfId="0" applyFont="1" applyFill="1" applyAlignment="1">
      <alignment horizontal="right" vertical="center" wrapText="1"/>
    </xf>
    <xf numFmtId="0" fontId="39" fillId="7" borderId="0" xfId="0" applyFont="1" applyFill="1" applyAlignment="1">
      <alignment horizontal="right" vertical="center" wrapText="1"/>
    </xf>
    <xf numFmtId="0" fontId="39" fillId="0" borderId="0" xfId="0" applyFont="1" applyAlignment="1">
      <alignment horizontal="right" vertical="center" wrapText="1"/>
    </xf>
    <xf numFmtId="0" fontId="3" fillId="0" borderId="0" xfId="0" applyFont="1" applyAlignment="1">
      <alignment horizontal="right" vertical="center" wrapText="1"/>
    </xf>
    <xf numFmtId="9" fontId="3" fillId="0" borderId="0" xfId="1" applyFont="1" applyFill="1" applyBorder="1" applyAlignment="1">
      <alignment horizontal="center" vertical="center" wrapText="1"/>
    </xf>
    <xf numFmtId="164" fontId="3" fillId="7" borderId="0" xfId="0" applyNumberFormat="1" applyFont="1" applyFill="1" applyAlignment="1">
      <alignment horizontal="center" vertical="center" wrapText="1"/>
    </xf>
    <xf numFmtId="165" fontId="3" fillId="7" borderId="0" xfId="1" applyNumberFormat="1" applyFont="1" applyFill="1" applyBorder="1" applyAlignment="1">
      <alignment horizontal="center" vertical="center" wrapText="1"/>
    </xf>
    <xf numFmtId="0" fontId="37" fillId="7" borderId="0" xfId="0" applyFont="1" applyFill="1" applyAlignment="1">
      <alignment horizontal="right" vertical="center" wrapText="1"/>
    </xf>
    <xf numFmtId="9" fontId="32" fillId="7" borderId="0" xfId="1" applyFont="1" applyFill="1" applyBorder="1" applyAlignment="1">
      <alignment horizontal="center" vertical="center" wrapText="1"/>
    </xf>
    <xf numFmtId="0" fontId="3" fillId="7" borderId="0" xfId="0" applyFont="1" applyFill="1" applyAlignment="1">
      <alignment horizontal="center"/>
    </xf>
    <xf numFmtId="0" fontId="19" fillId="7" borderId="0" xfId="2" applyFont="1" applyFill="1" applyBorder="1" applyAlignment="1">
      <alignment horizontal="center" vertical="center" wrapText="1"/>
    </xf>
    <xf numFmtId="0" fontId="40" fillId="7" borderId="0" xfId="0" applyFont="1" applyFill="1" applyAlignment="1">
      <alignment horizontal="left" vertical="center"/>
    </xf>
    <xf numFmtId="0" fontId="40" fillId="7" borderId="0" xfId="0" applyFont="1" applyFill="1" applyAlignment="1">
      <alignment horizontal="center" vertical="center" wrapText="1"/>
    </xf>
    <xf numFmtId="0" fontId="41" fillId="0" borderId="0" xfId="0" applyFont="1" applyAlignment="1">
      <alignment horizontal="center" vertical="center" wrapText="1"/>
    </xf>
    <xf numFmtId="0" fontId="32" fillId="0" borderId="16" xfId="0" applyFont="1" applyBorder="1" applyAlignment="1">
      <alignment horizontal="center" vertical="center" wrapText="1"/>
    </xf>
    <xf numFmtId="165" fontId="32" fillId="0" borderId="0" xfId="0" applyNumberFormat="1" applyFont="1" applyAlignment="1">
      <alignment horizontal="center" vertical="center" wrapText="1"/>
    </xf>
    <xf numFmtId="3" fontId="32" fillId="7" borderId="0" xfId="0" applyNumberFormat="1" applyFont="1" applyFill="1" applyAlignment="1">
      <alignment horizontal="center" vertical="center" wrapText="1"/>
    </xf>
    <xf numFmtId="165" fontId="3" fillId="0" borderId="0" xfId="1" applyNumberFormat="1" applyFont="1" applyFill="1" applyBorder="1" applyAlignment="1">
      <alignment horizontal="center" vertical="center" wrapText="1"/>
    </xf>
    <xf numFmtId="9" fontId="37" fillId="0" borderId="0" xfId="1" applyFont="1" applyFill="1" applyBorder="1" applyAlignment="1">
      <alignment horizontal="center" vertical="center" wrapText="1"/>
    </xf>
    <xf numFmtId="0" fontId="29" fillId="5" borderId="0" xfId="0" applyFont="1" applyFill="1" applyAlignment="1">
      <alignment horizontal="center" vertical="center" wrapText="1"/>
    </xf>
    <xf numFmtId="0" fontId="22" fillId="5" borderId="0" xfId="0" applyFont="1" applyFill="1" applyAlignment="1">
      <alignment horizontal="center" vertical="center" wrapText="1"/>
    </xf>
    <xf numFmtId="0" fontId="30" fillId="0" borderId="0" xfId="0" applyFont="1" applyAlignment="1">
      <alignment horizontal="center" vertical="center" wrapText="1"/>
    </xf>
    <xf numFmtId="0" fontId="32" fillId="4" borderId="0" xfId="0" applyFont="1" applyFill="1" applyAlignment="1">
      <alignment horizontal="center" vertical="center" wrapText="1"/>
    </xf>
    <xf numFmtId="0" fontId="35" fillId="4" borderId="0" xfId="0" applyFont="1" applyFill="1" applyAlignment="1">
      <alignment horizontal="center" vertical="center" wrapText="1"/>
    </xf>
    <xf numFmtId="0" fontId="32" fillId="0" borderId="0" xfId="0" applyFont="1" applyAlignment="1">
      <alignment horizontal="right" vertical="center" wrapText="1"/>
    </xf>
    <xf numFmtId="3" fontId="3" fillId="0" borderId="0" xfId="0" applyNumberFormat="1" applyFont="1" applyAlignment="1">
      <alignment horizontal="center" vertical="center" wrapText="1"/>
    </xf>
    <xf numFmtId="165" fontId="30" fillId="6" borderId="0" xfId="1" applyNumberFormat="1" applyFont="1" applyFill="1" applyBorder="1" applyAlignment="1">
      <alignment horizontal="center" vertical="center" wrapText="1"/>
    </xf>
    <xf numFmtId="0" fontId="28" fillId="2" borderId="20" xfId="0" applyFont="1" applyFill="1" applyBorder="1" applyAlignment="1">
      <alignment horizontal="center" vertical="center" wrapText="1"/>
    </xf>
    <xf numFmtId="0" fontId="19" fillId="0" borderId="20" xfId="2" applyFont="1" applyFill="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31" fillId="2" borderId="0" xfId="0" applyFont="1" applyFill="1" applyAlignment="1">
      <alignment horizontal="center" vertical="center" wrapText="1"/>
    </xf>
    <xf numFmtId="0" fontId="32" fillId="0" borderId="0" xfId="0" applyFont="1" applyAlignment="1">
      <alignment horizontal="left" vertical="center" wrapText="1"/>
    </xf>
    <xf numFmtId="0" fontId="32" fillId="9" borderId="0" xfId="0" applyFont="1" applyFill="1" applyAlignment="1">
      <alignment horizontal="center" vertical="center" wrapText="1"/>
    </xf>
    <xf numFmtId="14" fontId="43" fillId="0" borderId="0" xfId="0" applyNumberFormat="1" applyFont="1" applyAlignment="1">
      <alignment horizontal="center" vertical="center" wrapText="1"/>
    </xf>
    <xf numFmtId="0" fontId="32" fillId="0" borderId="9" xfId="0" applyFont="1" applyBorder="1" applyAlignment="1">
      <alignment horizontal="center" vertical="center" wrapText="1"/>
    </xf>
    <xf numFmtId="0" fontId="32" fillId="0" borderId="21" xfId="0" applyFont="1" applyBorder="1" applyAlignment="1">
      <alignment horizontal="center" vertical="center" wrapText="1"/>
    </xf>
    <xf numFmtId="0" fontId="19" fillId="0" borderId="24" xfId="2" applyFont="1" applyFill="1" applyBorder="1" applyAlignment="1">
      <alignment horizontal="center" vertical="center" wrapText="1"/>
    </xf>
    <xf numFmtId="0" fontId="32" fillId="0" borderId="24" xfId="0" applyFont="1" applyBorder="1" applyAlignment="1">
      <alignment horizontal="center" vertical="center" wrapText="1"/>
    </xf>
    <xf numFmtId="164" fontId="35" fillId="0" borderId="0" xfId="0" applyNumberFormat="1" applyFont="1" applyAlignment="1">
      <alignment horizontal="center" vertical="center" wrapText="1"/>
    </xf>
    <xf numFmtId="1" fontId="32" fillId="0" borderId="0" xfId="0" applyNumberFormat="1" applyFont="1" applyAlignment="1">
      <alignment horizontal="center" vertical="center" wrapText="1"/>
    </xf>
    <xf numFmtId="9" fontId="37" fillId="7" borderId="0" xfId="1" applyFont="1" applyFill="1" applyBorder="1" applyAlignment="1">
      <alignment horizontal="center" vertical="center" wrapText="1"/>
    </xf>
    <xf numFmtId="0" fontId="30" fillId="5" borderId="0" xfId="0" applyFont="1" applyFill="1" applyAlignment="1">
      <alignment horizontal="center" vertical="center" wrapText="1"/>
    </xf>
    <xf numFmtId="165" fontId="35" fillId="0" borderId="0" xfId="1" applyNumberFormat="1" applyFont="1" applyFill="1" applyBorder="1" applyAlignment="1">
      <alignment horizontal="center" vertical="center" wrapText="1"/>
    </xf>
    <xf numFmtId="165" fontId="3" fillId="0" borderId="0" xfId="0" applyNumberFormat="1" applyFont="1" applyAlignment="1">
      <alignment horizontal="center" vertical="center" wrapText="1"/>
    </xf>
    <xf numFmtId="0" fontId="28" fillId="2" borderId="25" xfId="0" applyFont="1" applyFill="1" applyBorder="1" applyAlignment="1">
      <alignment horizontal="center" vertical="center" wrapText="1"/>
    </xf>
    <xf numFmtId="0" fontId="19" fillId="0" borderId="26" xfId="2" applyFont="1" applyFill="1" applyBorder="1" applyAlignment="1">
      <alignment horizontal="center" vertical="center" wrapText="1"/>
    </xf>
    <xf numFmtId="0" fontId="19" fillId="0" borderId="27" xfId="2" applyFont="1" applyFill="1" applyBorder="1" applyAlignment="1">
      <alignment horizontal="center" vertical="center" wrapText="1"/>
    </xf>
    <xf numFmtId="166" fontId="32" fillId="0" borderId="0" xfId="0" applyNumberFormat="1" applyFont="1" applyAlignment="1">
      <alignment horizontal="center" vertical="center" wrapText="1"/>
    </xf>
    <xf numFmtId="165" fontId="22" fillId="0" borderId="0" xfId="0" applyNumberFormat="1" applyFont="1" applyAlignment="1">
      <alignment horizontal="center" vertical="center" wrapText="1"/>
    </xf>
    <xf numFmtId="164" fontId="3" fillId="0" borderId="0" xfId="0" applyNumberFormat="1" applyFont="1" applyAlignment="1">
      <alignment horizontal="center" vertical="center" wrapText="1"/>
    </xf>
    <xf numFmtId="164" fontId="37" fillId="0" borderId="0" xfId="0" applyNumberFormat="1" applyFont="1" applyAlignment="1">
      <alignment horizontal="right" vertical="center" wrapText="1"/>
    </xf>
    <xf numFmtId="0" fontId="43" fillId="0" borderId="0" xfId="0" applyFont="1" applyAlignment="1">
      <alignment horizontal="center" vertical="center" wrapText="1"/>
    </xf>
    <xf numFmtId="0" fontId="20" fillId="0" borderId="0" xfId="2" applyFont="1" applyFill="1" applyBorder="1" applyAlignment="1"/>
    <xf numFmtId="165" fontId="32" fillId="0" borderId="0" xfId="1" applyNumberFormat="1" applyFont="1" applyAlignment="1">
      <alignment horizontal="center" vertical="center" wrapText="1"/>
    </xf>
    <xf numFmtId="0" fontId="44" fillId="0" borderId="0" xfId="0" applyFont="1" applyAlignment="1">
      <alignment horizontal="center" vertical="center" wrapText="1"/>
    </xf>
    <xf numFmtId="0" fontId="21" fillId="6" borderId="0" xfId="0" applyFont="1" applyFill="1" applyAlignment="1">
      <alignment horizontal="center" vertical="center" wrapText="1"/>
    </xf>
    <xf numFmtId="0" fontId="46" fillId="10" borderId="0" xfId="0" applyFont="1" applyFill="1"/>
    <xf numFmtId="0" fontId="46" fillId="11" borderId="0" xfId="0" applyFont="1" applyFill="1"/>
    <xf numFmtId="0" fontId="46" fillId="12" borderId="0" xfId="0" applyFont="1" applyFill="1"/>
    <xf numFmtId="14" fontId="32" fillId="0" borderId="0" xfId="0" applyNumberFormat="1" applyFont="1" applyAlignment="1">
      <alignment horizontal="center" vertical="center" wrapText="1"/>
    </xf>
    <xf numFmtId="10" fontId="32" fillId="0" borderId="0" xfId="1" applyNumberFormat="1" applyFont="1" applyFill="1" applyBorder="1" applyAlignment="1">
      <alignment horizontal="center" vertical="center" wrapText="1"/>
    </xf>
    <xf numFmtId="0" fontId="36" fillId="7" borderId="0" xfId="0" applyFont="1" applyFill="1" applyAlignment="1">
      <alignment horizontal="center" vertical="center" wrapText="1"/>
    </xf>
    <xf numFmtId="166" fontId="36" fillId="0" borderId="0" xfId="0" applyNumberFormat="1" applyFont="1" applyAlignment="1">
      <alignment horizontal="center" vertical="center" wrapText="1"/>
    </xf>
    <xf numFmtId="0" fontId="32" fillId="8" borderId="0" xfId="0" applyFont="1" applyFill="1" applyAlignment="1">
      <alignment horizontal="center" vertical="center" wrapText="1"/>
    </xf>
    <xf numFmtId="165" fontId="32" fillId="8" borderId="0" xfId="1" applyNumberFormat="1" applyFont="1" applyFill="1" applyBorder="1" applyAlignment="1">
      <alignment horizontal="center" vertical="center" wrapText="1"/>
    </xf>
    <xf numFmtId="0" fontId="36" fillId="5" borderId="0" xfId="0" applyFont="1" applyFill="1" applyAlignment="1">
      <alignment horizontal="center" vertical="center" wrapText="1"/>
    </xf>
    <xf numFmtId="165" fontId="36" fillId="6" borderId="0" xfId="1" applyNumberFormat="1" applyFont="1" applyFill="1" applyBorder="1" applyAlignment="1">
      <alignment horizontal="center" vertical="center" wrapText="1"/>
    </xf>
    <xf numFmtId="0" fontId="36" fillId="0" borderId="0" xfId="0" applyFont="1" applyAlignment="1">
      <alignment horizontal="left" vertical="center" wrapText="1"/>
    </xf>
    <xf numFmtId="0" fontId="11" fillId="0" borderId="0" xfId="2" applyAlignment="1">
      <alignment horizontal="center" vertical="center" wrapText="1"/>
    </xf>
    <xf numFmtId="0" fontId="32" fillId="0" borderId="0" xfId="0" applyFont="1" applyAlignment="1" applyProtection="1">
      <alignment horizontal="center" vertical="center" wrapText="1"/>
      <protection locked="0"/>
    </xf>
    <xf numFmtId="0" fontId="51" fillId="7" borderId="0" xfId="0" applyFont="1" applyFill="1" applyAlignment="1">
      <alignment horizontal="center" vertical="center" wrapText="1"/>
    </xf>
    <xf numFmtId="165" fontId="32" fillId="0" borderId="0" xfId="1" applyNumberFormat="1" applyFont="1" applyFill="1" applyBorder="1" applyAlignment="1" applyProtection="1">
      <alignment horizontal="center" vertical="center" wrapText="1"/>
      <protection locked="0"/>
    </xf>
    <xf numFmtId="164" fontId="32" fillId="0" borderId="0" xfId="0" applyNumberFormat="1" applyFont="1" applyAlignment="1" applyProtection="1">
      <alignment horizontal="center" vertical="center" wrapText="1"/>
      <protection locked="0"/>
    </xf>
    <xf numFmtId="3" fontId="32" fillId="0" borderId="0" xfId="0" applyNumberFormat="1" applyFont="1" applyAlignment="1" applyProtection="1">
      <alignment horizontal="center" vertical="center" wrapText="1"/>
      <protection locked="0"/>
    </xf>
    <xf numFmtId="0" fontId="45" fillId="3" borderId="0" xfId="2" applyFont="1" applyFill="1" applyAlignment="1">
      <alignment horizontal="center"/>
    </xf>
    <xf numFmtId="0" fontId="45" fillId="0" borderId="0" xfId="2" applyFont="1" applyAlignment="1"/>
    <xf numFmtId="0" fontId="20" fillId="2" borderId="0" xfId="2" applyFont="1" applyFill="1" applyBorder="1" applyAlignment="1">
      <alignment horizontal="center"/>
    </xf>
    <xf numFmtId="0" fontId="20" fillId="0" borderId="0" xfId="2" applyFont="1" applyFill="1" applyBorder="1" applyAlignment="1"/>
    <xf numFmtId="0" fontId="20" fillId="3" borderId="0" xfId="0" applyFont="1" applyFill="1" applyAlignment="1">
      <alignment horizontal="center"/>
    </xf>
    <xf numFmtId="0" fontId="3" fillId="0" borderId="0" xfId="0" applyFont="1"/>
    <xf numFmtId="0" fontId="14" fillId="0" borderId="0" xfId="0" applyFont="1" applyAlignment="1">
      <alignment horizontal="center" vertical="center"/>
    </xf>
    <xf numFmtId="0" fontId="3" fillId="0" borderId="0" xfId="0" applyFont="1" applyAlignment="1">
      <alignment horizontal="left" wrapText="1"/>
    </xf>
    <xf numFmtId="0" fontId="2" fillId="0" borderId="0" xfId="0" applyFont="1" applyAlignment="1">
      <alignment horizontal="left"/>
    </xf>
    <xf numFmtId="0" fontId="26" fillId="0" borderId="0" xfId="0" applyFont="1" applyAlignment="1">
      <alignment horizontal="left"/>
    </xf>
    <xf numFmtId="0" fontId="30" fillId="6" borderId="11" xfId="0" applyFont="1" applyFill="1" applyBorder="1" applyAlignment="1">
      <alignment horizontal="left" vertical="center"/>
    </xf>
    <xf numFmtId="0" fontId="30" fillId="6" borderId="13" xfId="0" applyFont="1" applyFill="1" applyBorder="1" applyAlignment="1">
      <alignment horizontal="left" vertical="center"/>
    </xf>
    <xf numFmtId="0" fontId="30" fillId="6" borderId="12" xfId="0" applyFont="1" applyFill="1" applyBorder="1" applyAlignment="1">
      <alignment horizontal="left" vertical="center"/>
    </xf>
    <xf numFmtId="0" fontId="32" fillId="7" borderId="0" xfId="0" applyFont="1" applyFill="1" applyAlignment="1">
      <alignment horizontal="center" vertical="center" wrapText="1"/>
    </xf>
    <xf numFmtId="0" fontId="42" fillId="0" borderId="0" xfId="0" applyFont="1" applyAlignment="1">
      <alignment horizontal="left" vertical="center" wrapText="1"/>
    </xf>
    <xf numFmtId="0" fontId="28" fillId="2" borderId="0" xfId="0" applyFont="1" applyFill="1" applyAlignment="1">
      <alignment horizontal="center" vertical="center" wrapText="1"/>
    </xf>
    <xf numFmtId="0" fontId="28" fillId="2" borderId="21" xfId="0" applyFont="1" applyFill="1" applyBorder="1" applyAlignment="1">
      <alignment horizontal="center" vertical="center" wrapText="1"/>
    </xf>
    <xf numFmtId="0" fontId="28" fillId="2" borderId="9" xfId="0" applyFont="1" applyFill="1" applyBorder="1" applyAlignment="1">
      <alignment horizontal="center" vertical="center" wrapText="1"/>
    </xf>
    <xf numFmtId="0" fontId="19" fillId="0" borderId="0" xfId="2" applyFont="1" applyFill="1" applyBorder="1" applyAlignment="1">
      <alignment horizontal="center" vertical="center" wrapText="1"/>
    </xf>
    <xf numFmtId="0" fontId="19" fillId="0" borderId="21" xfId="2" applyFont="1" applyFill="1" applyBorder="1" applyAlignment="1">
      <alignment horizontal="center" vertical="center" wrapText="1"/>
    </xf>
    <xf numFmtId="0" fontId="19" fillId="0" borderId="9" xfId="2" applyFont="1" applyFill="1" applyBorder="1" applyAlignment="1">
      <alignment horizontal="center" vertical="center" wrapText="1"/>
    </xf>
    <xf numFmtId="0" fontId="19" fillId="0" borderId="21" xfId="2" applyFont="1" applyFill="1" applyBorder="1" applyAlignment="1">
      <alignment horizontal="center"/>
    </xf>
    <xf numFmtId="0" fontId="19" fillId="0" borderId="9" xfId="2" applyFont="1" applyFill="1" applyBorder="1" applyAlignment="1">
      <alignment horizontal="center"/>
    </xf>
    <xf numFmtId="0" fontId="19" fillId="0" borderId="22" xfId="2" applyFont="1" applyFill="1" applyBorder="1" applyAlignment="1">
      <alignment horizontal="center" vertical="center" wrapText="1"/>
    </xf>
    <xf numFmtId="0" fontId="19" fillId="0" borderId="23" xfId="2" applyFont="1" applyFill="1" applyBorder="1" applyAlignment="1">
      <alignment horizontal="center" vertical="center" wrapText="1"/>
    </xf>
  </cellXfs>
  <cellStyles count="3">
    <cellStyle name="Hipervínculo" xfId="2" xr:uid="{00000000-0005-0000-0000-000000000000}"/>
    <cellStyle name="Normal" xfId="0" builtinId="0"/>
    <cellStyle name="Porcentaje"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2" name="/xl/media/image.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1038222</xdr:colOff>
      <xdr:row>51</xdr:row>
      <xdr:rowOff>81645</xdr:rowOff>
    </xdr:from>
    <xdr:to>
      <xdr:col>3</xdr:col>
      <xdr:colOff>74171</xdr:colOff>
      <xdr:row>60</xdr:row>
      <xdr:rowOff>158690</xdr:rowOff>
    </xdr:to>
    <xdr:pic>
      <xdr:nvPicPr>
        <xdr:cNvPr id="2" name="/xl/media/image2.pn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6</xdr:col>
      <xdr:colOff>105833</xdr:colOff>
      <xdr:row>52</xdr:row>
      <xdr:rowOff>52920</xdr:rowOff>
    </xdr:from>
    <xdr:to>
      <xdr:col>7</xdr:col>
      <xdr:colOff>1141305</xdr:colOff>
      <xdr:row>67</xdr:row>
      <xdr:rowOff>82377</xdr:rowOff>
    </xdr:to>
    <xdr:pic>
      <xdr:nvPicPr>
        <xdr:cNvPr id="3" name="/xl/media/image3.png">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hyperlink" Target="http://eur-lex.europa.eu/legal-content/en/TXT/?uri=celex%3A32013R0575" TargetMode="External"/><Relationship Id="rId7" Type="http://schemas.openxmlformats.org/officeDocument/2006/relationships/hyperlink" Target="https://www.cajaruraldenavarra.com/sites/default/files/info-inversores/Sostenibilidad/Marco/Sustainable%20Finance%20Framework-VFinal.pdf" TargetMode="External"/><Relationship Id="rId2" Type="http://schemas.openxmlformats.org/officeDocument/2006/relationships/hyperlink" Target="https://eur-lex.europa.eu/eli/dir/2019/2162/oj" TargetMode="External"/><Relationship Id="rId1" Type="http://schemas.openxmlformats.org/officeDocument/2006/relationships/hyperlink" Target="https://www.bis.org/basel_framework/chapter/CRE/20.htm?tldate=20250101" TargetMode="External"/><Relationship Id="rId6" Type="http://schemas.openxmlformats.org/officeDocument/2006/relationships/hyperlink" Target="https://www.coveredbondlabel.com/issuer/118-caja-rural-de-navarra-sociedad-coop-de-credito" TargetMode="External"/><Relationship Id="rId5" Type="http://schemas.openxmlformats.org/officeDocument/2006/relationships/hyperlink" Target="https://www.cajaruraldenavarra.com/en/information-investors" TargetMode="External"/><Relationship Id="rId4" Type="http://schemas.openxmlformats.org/officeDocument/2006/relationships/hyperlink" Target="http://eur-lex.europa.eu/legal-content/EN/TXT/?uri=CELEX%3A32015R006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36E00"/>
  </sheetPr>
  <dimension ref="A1:A174"/>
  <sheetViews>
    <sheetView workbookViewId="0"/>
  </sheetViews>
  <sheetFormatPr baseColWidth="10" defaultColWidth="9" defaultRowHeight="15" x14ac:dyDescent="0.25"/>
  <cols>
    <col min="1" max="1" width="242" style="2" customWidth="1"/>
    <col min="2" max="16384" width="9" style="2"/>
  </cols>
  <sheetData>
    <row r="1" spans="1:1" ht="31.5" x14ac:dyDescent="0.25">
      <c r="A1" s="1" t="s">
        <v>0</v>
      </c>
    </row>
    <row r="3" spans="1:1" x14ac:dyDescent="0.25">
      <c r="A3" s="3"/>
    </row>
    <row r="4" spans="1:1" ht="34.5" x14ac:dyDescent="0.25">
      <c r="A4" s="4" t="s">
        <v>1</v>
      </c>
    </row>
    <row r="5" spans="1:1" ht="34.5" x14ac:dyDescent="0.25">
      <c r="A5" s="4" t="s">
        <v>2</v>
      </c>
    </row>
    <row r="6" spans="1:1" ht="34.5" x14ac:dyDescent="0.25">
      <c r="A6" s="4" t="s">
        <v>3</v>
      </c>
    </row>
    <row r="7" spans="1:1" ht="17.25" x14ac:dyDescent="0.25">
      <c r="A7" s="4"/>
    </row>
    <row r="8" spans="1:1" ht="18.75" x14ac:dyDescent="0.25">
      <c r="A8" s="5" t="s">
        <v>4</v>
      </c>
    </row>
    <row r="9" spans="1:1" ht="34.5" x14ac:dyDescent="0.3">
      <c r="A9" s="6" t="s">
        <v>5</v>
      </c>
    </row>
    <row r="10" spans="1:1" ht="69" x14ac:dyDescent="0.25">
      <c r="A10" s="7" t="s">
        <v>6</v>
      </c>
    </row>
    <row r="11" spans="1:1" ht="34.5" x14ac:dyDescent="0.25">
      <c r="A11" s="7" t="s">
        <v>7</v>
      </c>
    </row>
    <row r="12" spans="1:1" ht="17.25" x14ac:dyDescent="0.25">
      <c r="A12" s="7" t="s">
        <v>8</v>
      </c>
    </row>
    <row r="13" spans="1:1" ht="17.25" x14ac:dyDescent="0.25">
      <c r="A13" s="7" t="s">
        <v>9</v>
      </c>
    </row>
    <row r="14" spans="1:1" ht="34.5" x14ac:dyDescent="0.25">
      <c r="A14" s="7" t="s">
        <v>10</v>
      </c>
    </row>
    <row r="15" spans="1:1" ht="17.25" x14ac:dyDescent="0.25">
      <c r="A15" s="7"/>
    </row>
    <row r="16" spans="1:1" ht="18.75" x14ac:dyDescent="0.25">
      <c r="A16" s="5" t="s">
        <v>11</v>
      </c>
    </row>
    <row r="17" spans="1:1" ht="17.25" x14ac:dyDescent="0.25">
      <c r="A17" s="8" t="s">
        <v>12</v>
      </c>
    </row>
    <row r="18" spans="1:1" ht="34.5" x14ac:dyDescent="0.25">
      <c r="A18" s="9" t="s">
        <v>13</v>
      </c>
    </row>
    <row r="19" spans="1:1" ht="34.5" x14ac:dyDescent="0.25">
      <c r="A19" s="9" t="s">
        <v>14</v>
      </c>
    </row>
    <row r="20" spans="1:1" ht="51.75" x14ac:dyDescent="0.25">
      <c r="A20" s="9" t="s">
        <v>15</v>
      </c>
    </row>
    <row r="21" spans="1:1" ht="86.25" x14ac:dyDescent="0.25">
      <c r="A21" s="9" t="s">
        <v>16</v>
      </c>
    </row>
    <row r="22" spans="1:1" ht="51.75" x14ac:dyDescent="0.25">
      <c r="A22" s="9" t="s">
        <v>17</v>
      </c>
    </row>
    <row r="23" spans="1:1" ht="34.5" x14ac:dyDescent="0.25">
      <c r="A23" s="9" t="s">
        <v>18</v>
      </c>
    </row>
    <row r="24" spans="1:1" ht="17.25" x14ac:dyDescent="0.25">
      <c r="A24" s="9" t="s">
        <v>19</v>
      </c>
    </row>
    <row r="25" spans="1:1" ht="17.25" x14ac:dyDescent="0.25">
      <c r="A25" s="8" t="s">
        <v>20</v>
      </c>
    </row>
    <row r="26" spans="1:1" ht="51.75" x14ac:dyDescent="0.3">
      <c r="A26" s="10" t="s">
        <v>21</v>
      </c>
    </row>
    <row r="27" spans="1:1" ht="17.25" x14ac:dyDescent="0.3">
      <c r="A27" s="10" t="s">
        <v>22</v>
      </c>
    </row>
    <row r="28" spans="1:1" ht="17.25" x14ac:dyDescent="0.25">
      <c r="A28" s="8" t="s">
        <v>23</v>
      </c>
    </row>
    <row r="29" spans="1:1" ht="34.5" x14ac:dyDescent="0.25">
      <c r="A29" s="9" t="s">
        <v>24</v>
      </c>
    </row>
    <row r="30" spans="1:1" ht="34.5" x14ac:dyDescent="0.25">
      <c r="A30" s="9" t="s">
        <v>25</v>
      </c>
    </row>
    <row r="31" spans="1:1" ht="34.5" x14ac:dyDescent="0.25">
      <c r="A31" s="9" t="s">
        <v>26</v>
      </c>
    </row>
    <row r="32" spans="1:1" ht="34.5" x14ac:dyDescent="0.25">
      <c r="A32" s="9" t="s">
        <v>27</v>
      </c>
    </row>
    <row r="33" spans="1:1" ht="17.25" x14ac:dyDescent="0.25">
      <c r="A33" s="9"/>
    </row>
    <row r="34" spans="1:1" ht="18.75" x14ac:dyDescent="0.25">
      <c r="A34" s="5" t="s">
        <v>28</v>
      </c>
    </row>
    <row r="35" spans="1:1" ht="17.25" x14ac:dyDescent="0.25">
      <c r="A35" s="8" t="s">
        <v>29</v>
      </c>
    </row>
    <row r="36" spans="1:1" ht="34.5" x14ac:dyDescent="0.25">
      <c r="A36" s="9" t="s">
        <v>30</v>
      </c>
    </row>
    <row r="37" spans="1:1" ht="34.5" x14ac:dyDescent="0.25">
      <c r="A37" s="9" t="s">
        <v>31</v>
      </c>
    </row>
    <row r="38" spans="1:1" ht="34.5" x14ac:dyDescent="0.25">
      <c r="A38" s="9" t="s">
        <v>32</v>
      </c>
    </row>
    <row r="39" spans="1:1" ht="17.25" x14ac:dyDescent="0.25">
      <c r="A39" s="9" t="s">
        <v>33</v>
      </c>
    </row>
    <row r="40" spans="1:1" ht="17.25" x14ac:dyDescent="0.25">
      <c r="A40" s="9" t="s">
        <v>34</v>
      </c>
    </row>
    <row r="41" spans="1:1" ht="17.25" x14ac:dyDescent="0.25">
      <c r="A41" s="8" t="s">
        <v>35</v>
      </c>
    </row>
    <row r="42" spans="1:1" ht="17.25" x14ac:dyDescent="0.25">
      <c r="A42" s="9" t="s">
        <v>36</v>
      </c>
    </row>
    <row r="43" spans="1:1" ht="17.25" x14ac:dyDescent="0.3">
      <c r="A43" s="10" t="s">
        <v>37</v>
      </c>
    </row>
    <row r="44" spans="1:1" ht="17.25" x14ac:dyDescent="0.25">
      <c r="A44" s="8" t="s">
        <v>38</v>
      </c>
    </row>
    <row r="45" spans="1:1" ht="34.5" x14ac:dyDescent="0.3">
      <c r="A45" s="10" t="s">
        <v>39</v>
      </c>
    </row>
    <row r="46" spans="1:1" ht="34.5" x14ac:dyDescent="0.25">
      <c r="A46" s="9" t="s">
        <v>40</v>
      </c>
    </row>
    <row r="47" spans="1:1" ht="34.5" x14ac:dyDescent="0.25">
      <c r="A47" s="9" t="s">
        <v>41</v>
      </c>
    </row>
    <row r="48" spans="1:1" ht="17.25" x14ac:dyDescent="0.25">
      <c r="A48" s="9" t="s">
        <v>42</v>
      </c>
    </row>
    <row r="49" spans="1:1" ht="17.25" x14ac:dyDescent="0.3">
      <c r="A49" s="10" t="s">
        <v>43</v>
      </c>
    </row>
    <row r="50" spans="1:1" ht="17.25" x14ac:dyDescent="0.25">
      <c r="A50" s="8" t="s">
        <v>44</v>
      </c>
    </row>
    <row r="51" spans="1:1" ht="34.5" x14ac:dyDescent="0.3">
      <c r="A51" s="10" t="s">
        <v>45</v>
      </c>
    </row>
    <row r="52" spans="1:1" ht="17.25" x14ac:dyDescent="0.25">
      <c r="A52" s="9" t="s">
        <v>46</v>
      </c>
    </row>
    <row r="53" spans="1:1" ht="34.5" x14ac:dyDescent="0.3">
      <c r="A53" s="10" t="s">
        <v>47</v>
      </c>
    </row>
    <row r="54" spans="1:1" ht="17.25" x14ac:dyDescent="0.25">
      <c r="A54" s="8" t="s">
        <v>48</v>
      </c>
    </row>
    <row r="55" spans="1:1" ht="17.25" x14ac:dyDescent="0.3">
      <c r="A55" s="10" t="s">
        <v>49</v>
      </c>
    </row>
    <row r="56" spans="1:1" ht="34.5" x14ac:dyDescent="0.25">
      <c r="A56" s="9" t="s">
        <v>50</v>
      </c>
    </row>
    <row r="57" spans="1:1" ht="17.25" x14ac:dyDescent="0.25">
      <c r="A57" s="9" t="s">
        <v>51</v>
      </c>
    </row>
    <row r="58" spans="1:1" ht="17.25" x14ac:dyDescent="0.25">
      <c r="A58" s="9" t="s">
        <v>52</v>
      </c>
    </row>
    <row r="59" spans="1:1" ht="17.25" x14ac:dyDescent="0.25">
      <c r="A59" s="8" t="s">
        <v>53</v>
      </c>
    </row>
    <row r="60" spans="1:1" ht="17.25" x14ac:dyDescent="0.25">
      <c r="A60" s="9" t="s">
        <v>54</v>
      </c>
    </row>
    <row r="61" spans="1:1" ht="17.25" x14ac:dyDescent="0.25">
      <c r="A61" s="11"/>
    </row>
    <row r="62" spans="1:1" ht="18.75" x14ac:dyDescent="0.25">
      <c r="A62" s="5" t="s">
        <v>55</v>
      </c>
    </row>
    <row r="63" spans="1:1" ht="17.25" x14ac:dyDescent="0.25">
      <c r="A63" s="8" t="s">
        <v>56</v>
      </c>
    </row>
    <row r="64" spans="1:1" ht="34.5" x14ac:dyDescent="0.25">
      <c r="A64" s="9" t="s">
        <v>57</v>
      </c>
    </row>
    <row r="65" spans="1:1" ht="17.25" x14ac:dyDescent="0.25">
      <c r="A65" s="9" t="s">
        <v>58</v>
      </c>
    </row>
    <row r="66" spans="1:1" ht="34.5" x14ac:dyDescent="0.25">
      <c r="A66" s="7" t="s">
        <v>59</v>
      </c>
    </row>
    <row r="67" spans="1:1" ht="34.5" x14ac:dyDescent="0.25">
      <c r="A67" s="7" t="s">
        <v>60</v>
      </c>
    </row>
    <row r="68" spans="1:1" ht="34.5" x14ac:dyDescent="0.25">
      <c r="A68" s="7" t="s">
        <v>61</v>
      </c>
    </row>
    <row r="69" spans="1:1" ht="17.25" x14ac:dyDescent="0.25">
      <c r="A69" s="12" t="s">
        <v>62</v>
      </c>
    </row>
    <row r="70" spans="1:1" ht="51.75" x14ac:dyDescent="0.25">
      <c r="A70" s="7" t="s">
        <v>63</v>
      </c>
    </row>
    <row r="71" spans="1:1" ht="17.25" x14ac:dyDescent="0.25">
      <c r="A71" s="7" t="s">
        <v>64</v>
      </c>
    </row>
    <row r="72" spans="1:1" ht="17.25" x14ac:dyDescent="0.25">
      <c r="A72" s="12" t="s">
        <v>65</v>
      </c>
    </row>
    <row r="73" spans="1:1" ht="17.25" x14ac:dyDescent="0.25">
      <c r="A73" s="7" t="s">
        <v>66</v>
      </c>
    </row>
    <row r="74" spans="1:1" ht="17.25" x14ac:dyDescent="0.25">
      <c r="A74" s="12" t="s">
        <v>67</v>
      </c>
    </row>
    <row r="75" spans="1:1" ht="34.5" x14ac:dyDescent="0.25">
      <c r="A75" s="7" t="s">
        <v>68</v>
      </c>
    </row>
    <row r="76" spans="1:1" ht="17.25" x14ac:dyDescent="0.25">
      <c r="A76" s="7" t="s">
        <v>69</v>
      </c>
    </row>
    <row r="77" spans="1:1" ht="51.75" x14ac:dyDescent="0.25">
      <c r="A77" s="7" t="s">
        <v>70</v>
      </c>
    </row>
    <row r="78" spans="1:1" ht="17.25" x14ac:dyDescent="0.25">
      <c r="A78" s="12" t="s">
        <v>71</v>
      </c>
    </row>
    <row r="79" spans="1:1" ht="17.25" x14ac:dyDescent="0.3">
      <c r="A79" s="6" t="s">
        <v>72</v>
      </c>
    </row>
    <row r="80" spans="1:1" ht="17.25" x14ac:dyDescent="0.25">
      <c r="A80" s="12" t="s">
        <v>73</v>
      </c>
    </row>
    <row r="81" spans="1:1" ht="34.5" x14ac:dyDescent="0.25">
      <c r="A81" s="7" t="s">
        <v>74</v>
      </c>
    </row>
    <row r="82" spans="1:1" ht="34.5" x14ac:dyDescent="0.25">
      <c r="A82" s="7" t="s">
        <v>75</v>
      </c>
    </row>
    <row r="83" spans="1:1" ht="34.5" x14ac:dyDescent="0.25">
      <c r="A83" s="7" t="s">
        <v>76</v>
      </c>
    </row>
    <row r="84" spans="1:1" ht="34.5" x14ac:dyDescent="0.25">
      <c r="A84" s="7" t="s">
        <v>77</v>
      </c>
    </row>
    <row r="85" spans="1:1" ht="34.5" x14ac:dyDescent="0.25">
      <c r="A85" s="7" t="s">
        <v>78</v>
      </c>
    </row>
    <row r="86" spans="1:1" ht="17.25" x14ac:dyDescent="0.25">
      <c r="A86" s="12" t="s">
        <v>79</v>
      </c>
    </row>
    <row r="87" spans="1:1" ht="17.25" x14ac:dyDescent="0.25">
      <c r="A87" s="7" t="s">
        <v>80</v>
      </c>
    </row>
    <row r="88" spans="1:1" ht="34.5" x14ac:dyDescent="0.25">
      <c r="A88" s="7" t="s">
        <v>81</v>
      </c>
    </row>
    <row r="89" spans="1:1" ht="17.25" x14ac:dyDescent="0.25">
      <c r="A89" s="12" t="s">
        <v>82</v>
      </c>
    </row>
    <row r="90" spans="1:1" ht="34.5" x14ac:dyDescent="0.25">
      <c r="A90" s="7" t="s">
        <v>83</v>
      </c>
    </row>
    <row r="91" spans="1:1" ht="17.25" x14ac:dyDescent="0.25">
      <c r="A91" s="12" t="s">
        <v>84</v>
      </c>
    </row>
    <row r="92" spans="1:1" ht="17.25" x14ac:dyDescent="0.3">
      <c r="A92" s="6" t="s">
        <v>85</v>
      </c>
    </row>
    <row r="93" spans="1:1" ht="17.25" x14ac:dyDescent="0.25">
      <c r="A93" s="7" t="s">
        <v>86</v>
      </c>
    </row>
    <row r="94" spans="1:1" ht="17.25" x14ac:dyDescent="0.25">
      <c r="A94" s="7"/>
    </row>
    <row r="95" spans="1:1" ht="18.75" x14ac:dyDescent="0.25">
      <c r="A95" s="5" t="s">
        <v>87</v>
      </c>
    </row>
    <row r="96" spans="1:1" ht="34.5" x14ac:dyDescent="0.3">
      <c r="A96" s="6" t="s">
        <v>88</v>
      </c>
    </row>
    <row r="97" spans="1:1" ht="17.25" x14ac:dyDescent="0.3">
      <c r="A97" s="6" t="s">
        <v>89</v>
      </c>
    </row>
    <row r="98" spans="1:1" ht="17.25" x14ac:dyDescent="0.25">
      <c r="A98" s="12" t="s">
        <v>90</v>
      </c>
    </row>
    <row r="99" spans="1:1" ht="17.25" x14ac:dyDescent="0.25">
      <c r="A99" s="4" t="s">
        <v>91</v>
      </c>
    </row>
    <row r="100" spans="1:1" ht="17.25" x14ac:dyDescent="0.25">
      <c r="A100" s="7" t="s">
        <v>92</v>
      </c>
    </row>
    <row r="101" spans="1:1" ht="17.25" x14ac:dyDescent="0.25">
      <c r="A101" s="7" t="s">
        <v>93</v>
      </c>
    </row>
    <row r="102" spans="1:1" ht="17.25" x14ac:dyDescent="0.25">
      <c r="A102" s="7" t="s">
        <v>94</v>
      </c>
    </row>
    <row r="103" spans="1:1" ht="17.25" x14ac:dyDescent="0.25">
      <c r="A103" s="7" t="s">
        <v>95</v>
      </c>
    </row>
    <row r="104" spans="1:1" ht="34.5" x14ac:dyDescent="0.25">
      <c r="A104" s="7" t="s">
        <v>96</v>
      </c>
    </row>
    <row r="105" spans="1:1" ht="17.25" x14ac:dyDescent="0.25">
      <c r="A105" s="4" t="s">
        <v>97</v>
      </c>
    </row>
    <row r="106" spans="1:1" ht="17.25" x14ac:dyDescent="0.25">
      <c r="A106" s="7" t="s">
        <v>98</v>
      </c>
    </row>
    <row r="107" spans="1:1" ht="17.25" x14ac:dyDescent="0.25">
      <c r="A107" s="7" t="s">
        <v>99</v>
      </c>
    </row>
    <row r="108" spans="1:1" ht="17.25" x14ac:dyDescent="0.25">
      <c r="A108" s="7" t="s">
        <v>100</v>
      </c>
    </row>
    <row r="109" spans="1:1" ht="17.25" x14ac:dyDescent="0.25">
      <c r="A109" s="7" t="s">
        <v>101</v>
      </c>
    </row>
    <row r="110" spans="1:1" ht="17.25" x14ac:dyDescent="0.25">
      <c r="A110" s="7" t="s">
        <v>102</v>
      </c>
    </row>
    <row r="111" spans="1:1" ht="17.25" x14ac:dyDescent="0.25">
      <c r="A111" s="7" t="s">
        <v>103</v>
      </c>
    </row>
    <row r="112" spans="1:1" ht="17.25" x14ac:dyDescent="0.25">
      <c r="A112" s="12" t="s">
        <v>104</v>
      </c>
    </row>
    <row r="113" spans="1:1" ht="17.25" x14ac:dyDescent="0.25">
      <c r="A113" s="7" t="s">
        <v>105</v>
      </c>
    </row>
    <row r="114" spans="1:1" ht="17.25" x14ac:dyDescent="0.25">
      <c r="A114" s="4" t="s">
        <v>106</v>
      </c>
    </row>
    <row r="115" spans="1:1" ht="17.25" x14ac:dyDescent="0.25">
      <c r="A115" s="7" t="s">
        <v>107</v>
      </c>
    </row>
    <row r="116" spans="1:1" ht="17.25" x14ac:dyDescent="0.25">
      <c r="A116" s="7" t="s">
        <v>108</v>
      </c>
    </row>
    <row r="117" spans="1:1" ht="17.25" x14ac:dyDescent="0.25">
      <c r="A117" s="4" t="s">
        <v>109</v>
      </c>
    </row>
    <row r="118" spans="1:1" ht="17.25" x14ac:dyDescent="0.25">
      <c r="A118" s="7" t="s">
        <v>110</v>
      </c>
    </row>
    <row r="119" spans="1:1" ht="17.25" x14ac:dyDescent="0.25">
      <c r="A119" s="7" t="s">
        <v>111</v>
      </c>
    </row>
    <row r="120" spans="1:1" ht="17.25" x14ac:dyDescent="0.25">
      <c r="A120" s="7" t="s">
        <v>112</v>
      </c>
    </row>
    <row r="121" spans="1:1" ht="17.25" x14ac:dyDescent="0.25">
      <c r="A121" s="12" t="s">
        <v>113</v>
      </c>
    </row>
    <row r="122" spans="1:1" ht="17.25" x14ac:dyDescent="0.25">
      <c r="A122" s="4" t="s">
        <v>114</v>
      </c>
    </row>
    <row r="123" spans="1:1" ht="17.25" x14ac:dyDescent="0.25">
      <c r="A123" s="4" t="s">
        <v>115</v>
      </c>
    </row>
    <row r="124" spans="1:1" ht="17.25" x14ac:dyDescent="0.25">
      <c r="A124" s="7" t="s">
        <v>116</v>
      </c>
    </row>
    <row r="125" spans="1:1" ht="17.25" x14ac:dyDescent="0.25">
      <c r="A125" s="7" t="s">
        <v>117</v>
      </c>
    </row>
    <row r="126" spans="1:1" ht="17.25" x14ac:dyDescent="0.25">
      <c r="A126" s="7" t="s">
        <v>118</v>
      </c>
    </row>
    <row r="127" spans="1:1" ht="17.25" x14ac:dyDescent="0.25">
      <c r="A127" s="7" t="s">
        <v>119</v>
      </c>
    </row>
    <row r="128" spans="1:1" ht="17.25" x14ac:dyDescent="0.25">
      <c r="A128" s="7" t="s">
        <v>120</v>
      </c>
    </row>
    <row r="129" spans="1:1" ht="17.25" x14ac:dyDescent="0.25">
      <c r="A129" s="12" t="s">
        <v>121</v>
      </c>
    </row>
    <row r="130" spans="1:1" ht="34.5" x14ac:dyDescent="0.25">
      <c r="A130" s="7" t="s">
        <v>122</v>
      </c>
    </row>
    <row r="131" spans="1:1" ht="69" x14ac:dyDescent="0.25">
      <c r="A131" s="7" t="s">
        <v>123</v>
      </c>
    </row>
    <row r="132" spans="1:1" ht="34.5" x14ac:dyDescent="0.25">
      <c r="A132" s="7" t="s">
        <v>124</v>
      </c>
    </row>
    <row r="133" spans="1:1" ht="17.25" x14ac:dyDescent="0.25">
      <c r="A133" s="12" t="s">
        <v>125</v>
      </c>
    </row>
    <row r="134" spans="1:1" ht="34.5" x14ac:dyDescent="0.25">
      <c r="A134" s="4" t="s">
        <v>126</v>
      </c>
    </row>
    <row r="135" spans="1:1" ht="17.25" x14ac:dyDescent="0.25">
      <c r="A135" s="4"/>
    </row>
    <row r="136" spans="1:1" ht="18.75" x14ac:dyDescent="0.25">
      <c r="A136" s="5" t="s">
        <v>127</v>
      </c>
    </row>
    <row r="137" spans="1:1" ht="17.25" x14ac:dyDescent="0.25">
      <c r="A137" s="7" t="s">
        <v>128</v>
      </c>
    </row>
    <row r="138" spans="1:1" ht="34.5" x14ac:dyDescent="0.25">
      <c r="A138" s="9" t="s">
        <v>129</v>
      </c>
    </row>
    <row r="139" spans="1:1" ht="34.5" x14ac:dyDescent="0.25">
      <c r="A139" s="9" t="s">
        <v>130</v>
      </c>
    </row>
    <row r="140" spans="1:1" ht="17.25" x14ac:dyDescent="0.25">
      <c r="A140" s="8" t="s">
        <v>131</v>
      </c>
    </row>
    <row r="141" spans="1:1" ht="17.25" x14ac:dyDescent="0.25">
      <c r="A141" s="13" t="s">
        <v>132</v>
      </c>
    </row>
    <row r="142" spans="1:1" ht="34.5" x14ac:dyDescent="0.3">
      <c r="A142" s="10" t="s">
        <v>133</v>
      </c>
    </row>
    <row r="143" spans="1:1" ht="17.25" x14ac:dyDescent="0.25">
      <c r="A143" s="9" t="s">
        <v>134</v>
      </c>
    </row>
    <row r="144" spans="1:1" ht="17.25" x14ac:dyDescent="0.25">
      <c r="A144" s="9" t="s">
        <v>135</v>
      </c>
    </row>
    <row r="145" spans="1:1" ht="17.25" x14ac:dyDescent="0.25">
      <c r="A145" s="13" t="s">
        <v>136</v>
      </c>
    </row>
    <row r="146" spans="1:1" ht="17.25" x14ac:dyDescent="0.25">
      <c r="A146" s="8" t="s">
        <v>137</v>
      </c>
    </row>
    <row r="147" spans="1:1" ht="17.25" x14ac:dyDescent="0.25">
      <c r="A147" s="13" t="s">
        <v>138</v>
      </c>
    </row>
    <row r="148" spans="1:1" ht="17.25" x14ac:dyDescent="0.25">
      <c r="A148" s="9" t="s">
        <v>139</v>
      </c>
    </row>
    <row r="149" spans="1:1" ht="17.25" x14ac:dyDescent="0.25">
      <c r="A149" s="9" t="s">
        <v>140</v>
      </c>
    </row>
    <row r="150" spans="1:1" ht="17.25" x14ac:dyDescent="0.25">
      <c r="A150" s="9" t="s">
        <v>141</v>
      </c>
    </row>
    <row r="151" spans="1:1" ht="34.5" x14ac:dyDescent="0.25">
      <c r="A151" s="13" t="s">
        <v>142</v>
      </c>
    </row>
    <row r="152" spans="1:1" ht="17.25" x14ac:dyDescent="0.25">
      <c r="A152" s="8" t="s">
        <v>143</v>
      </c>
    </row>
    <row r="153" spans="1:1" ht="17.25" x14ac:dyDescent="0.25">
      <c r="A153" s="9" t="s">
        <v>144</v>
      </c>
    </row>
    <row r="154" spans="1:1" ht="17.25" x14ac:dyDescent="0.25">
      <c r="A154" s="9" t="s">
        <v>145</v>
      </c>
    </row>
    <row r="155" spans="1:1" ht="17.25" x14ac:dyDescent="0.25">
      <c r="A155" s="9" t="s">
        <v>146</v>
      </c>
    </row>
    <row r="156" spans="1:1" ht="17.25" x14ac:dyDescent="0.25">
      <c r="A156" s="9" t="s">
        <v>147</v>
      </c>
    </row>
    <row r="157" spans="1:1" ht="34.5" x14ac:dyDescent="0.25">
      <c r="A157" s="9" t="s">
        <v>148</v>
      </c>
    </row>
    <row r="158" spans="1:1" ht="34.5" x14ac:dyDescent="0.25">
      <c r="A158" s="9" t="s">
        <v>149</v>
      </c>
    </row>
    <row r="159" spans="1:1" ht="17.25" x14ac:dyDescent="0.25">
      <c r="A159" s="8" t="s">
        <v>150</v>
      </c>
    </row>
    <row r="160" spans="1:1" ht="34.5" x14ac:dyDescent="0.25">
      <c r="A160" s="9" t="s">
        <v>151</v>
      </c>
    </row>
    <row r="161" spans="1:1" ht="34.5" x14ac:dyDescent="0.25">
      <c r="A161" s="9" t="s">
        <v>152</v>
      </c>
    </row>
    <row r="162" spans="1:1" ht="17.25" x14ac:dyDescent="0.25">
      <c r="A162" s="9" t="s">
        <v>153</v>
      </c>
    </row>
    <row r="163" spans="1:1" ht="17.25" x14ac:dyDescent="0.25">
      <c r="A163" s="8" t="s">
        <v>154</v>
      </c>
    </row>
    <row r="164" spans="1:1" ht="34.5" x14ac:dyDescent="0.3">
      <c r="A164" s="10" t="s">
        <v>155</v>
      </c>
    </row>
    <row r="165" spans="1:1" ht="34.5" x14ac:dyDescent="0.25">
      <c r="A165" s="9" t="s">
        <v>156</v>
      </c>
    </row>
    <row r="166" spans="1:1" ht="17.25" x14ac:dyDescent="0.25">
      <c r="A166" s="8" t="s">
        <v>157</v>
      </c>
    </row>
    <row r="167" spans="1:1" ht="17.25" x14ac:dyDescent="0.25">
      <c r="A167" s="9" t="s">
        <v>158</v>
      </c>
    </row>
    <row r="168" spans="1:1" ht="17.25" x14ac:dyDescent="0.25">
      <c r="A168" s="8" t="s">
        <v>159</v>
      </c>
    </row>
    <row r="169" spans="1:1" ht="17.25" x14ac:dyDescent="0.3">
      <c r="A169" s="10" t="s">
        <v>160</v>
      </c>
    </row>
    <row r="170" spans="1:1" ht="17.25" x14ac:dyDescent="0.3">
      <c r="A170" s="10"/>
    </row>
    <row r="171" spans="1:1" ht="17.25" x14ac:dyDescent="0.3">
      <c r="A171" s="10"/>
    </row>
    <row r="172" spans="1:1" ht="17.25" x14ac:dyDescent="0.3">
      <c r="A172" s="10"/>
    </row>
    <row r="173" spans="1:1" ht="17.25" x14ac:dyDescent="0.3">
      <c r="A173" s="10"/>
    </row>
    <row r="174" spans="1:1" ht="17.25" x14ac:dyDescent="0.3">
      <c r="A174" s="10"/>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sheetPr>
  <dimension ref="B2:J45"/>
  <sheetViews>
    <sheetView tabSelected="1" workbookViewId="0"/>
  </sheetViews>
  <sheetFormatPr baseColWidth="10" defaultColWidth="8.85546875" defaultRowHeight="15" x14ac:dyDescent="0.25"/>
  <cols>
    <col min="1" max="1" width="8.85546875" style="2"/>
    <col min="2" max="10" width="12.28515625" style="2" customWidth="1"/>
    <col min="11" max="16384" width="8.85546875" style="2"/>
  </cols>
  <sheetData>
    <row r="2" spans="2:10" x14ac:dyDescent="0.25">
      <c r="B2" s="14"/>
      <c r="C2" s="15"/>
      <c r="D2" s="15"/>
      <c r="E2" s="15"/>
      <c r="F2" s="15"/>
      <c r="G2" s="15"/>
      <c r="H2" s="15"/>
      <c r="I2" s="15"/>
      <c r="J2" s="16"/>
    </row>
    <row r="3" spans="2:10" x14ac:dyDescent="0.25">
      <c r="B3" s="17"/>
      <c r="C3" s="18"/>
      <c r="D3" s="18"/>
      <c r="E3" s="18"/>
      <c r="F3" s="18"/>
      <c r="G3" s="18"/>
      <c r="H3" s="18"/>
      <c r="I3" s="18"/>
      <c r="J3" s="19"/>
    </row>
    <row r="4" spans="2:10" x14ac:dyDescent="0.25">
      <c r="B4" s="17"/>
      <c r="C4" s="18"/>
      <c r="D4" s="18"/>
      <c r="E4" s="18"/>
      <c r="F4" s="18"/>
      <c r="G4" s="18"/>
      <c r="H4" s="18"/>
      <c r="I4" s="18"/>
      <c r="J4" s="19"/>
    </row>
    <row r="5" spans="2:10" ht="31.5" x14ac:dyDescent="0.3">
      <c r="B5" s="17"/>
      <c r="C5" s="18"/>
      <c r="D5" s="18"/>
      <c r="E5" s="20"/>
      <c r="F5" s="21" t="s">
        <v>161</v>
      </c>
      <c r="G5" s="18"/>
      <c r="H5" s="18"/>
      <c r="I5" s="18"/>
      <c r="J5" s="19"/>
    </row>
    <row r="6" spans="2:10" ht="41.25" customHeight="1" x14ac:dyDescent="0.25">
      <c r="B6" s="17"/>
      <c r="C6" s="18"/>
      <c r="D6" s="188" t="s">
        <v>162</v>
      </c>
      <c r="E6" s="188"/>
      <c r="F6" s="188"/>
      <c r="G6" s="188"/>
      <c r="H6" s="188"/>
      <c r="I6" s="18"/>
      <c r="J6" s="19"/>
    </row>
    <row r="7" spans="2:10" ht="26.25" x14ac:dyDescent="0.25">
      <c r="B7" s="17"/>
      <c r="C7" s="18"/>
      <c r="D7" s="18"/>
      <c r="E7" s="18"/>
      <c r="F7" s="23" t="s">
        <v>163</v>
      </c>
      <c r="G7" s="18"/>
      <c r="H7" s="18"/>
      <c r="I7" s="18"/>
      <c r="J7" s="19"/>
    </row>
    <row r="8" spans="2:10" ht="26.25" x14ac:dyDescent="0.25">
      <c r="B8" s="17"/>
      <c r="C8" s="18"/>
      <c r="D8" s="18"/>
      <c r="E8" s="18"/>
      <c r="F8" s="23" t="s">
        <v>164</v>
      </c>
      <c r="G8" s="18"/>
      <c r="H8" s="18"/>
      <c r="I8" s="18"/>
      <c r="J8" s="19"/>
    </row>
    <row r="9" spans="2:10" ht="21" x14ac:dyDescent="0.25">
      <c r="B9" s="17"/>
      <c r="C9" s="18"/>
      <c r="D9" s="18"/>
      <c r="E9" s="18"/>
      <c r="F9" s="24" t="s">
        <v>165</v>
      </c>
      <c r="G9" s="18"/>
      <c r="H9" s="18"/>
      <c r="I9" s="18"/>
      <c r="J9" s="19"/>
    </row>
    <row r="10" spans="2:10" ht="21" x14ac:dyDescent="0.25">
      <c r="B10" s="17"/>
      <c r="C10" s="18"/>
      <c r="D10" s="18"/>
      <c r="E10" s="18"/>
      <c r="F10" s="24" t="s">
        <v>166</v>
      </c>
      <c r="G10" s="18"/>
      <c r="H10" s="18"/>
      <c r="I10" s="18"/>
      <c r="J10" s="19"/>
    </row>
    <row r="11" spans="2:10" ht="21" x14ac:dyDescent="0.25">
      <c r="B11" s="17"/>
      <c r="C11" s="18"/>
      <c r="D11" s="18"/>
      <c r="E11" s="18"/>
      <c r="F11" s="24"/>
      <c r="G11" s="18"/>
      <c r="H11" s="18"/>
      <c r="I11" s="18"/>
      <c r="J11" s="19"/>
    </row>
    <row r="12" spans="2:10" x14ac:dyDescent="0.25">
      <c r="B12" s="17"/>
      <c r="C12" s="18"/>
      <c r="D12" s="18"/>
      <c r="E12" s="18"/>
      <c r="F12" s="18"/>
      <c r="G12" s="18"/>
      <c r="H12" s="18"/>
      <c r="I12" s="18"/>
      <c r="J12" s="19"/>
    </row>
    <row r="13" spans="2:10" x14ac:dyDescent="0.25">
      <c r="B13" s="17"/>
      <c r="C13" s="18"/>
      <c r="D13" s="18"/>
      <c r="E13" s="18"/>
      <c r="F13" s="18"/>
      <c r="G13" s="18"/>
      <c r="H13" s="18"/>
      <c r="I13" s="18"/>
      <c r="J13" s="19"/>
    </row>
    <row r="14" spans="2:10" x14ac:dyDescent="0.25">
      <c r="B14" s="17"/>
      <c r="C14" s="18"/>
      <c r="D14" s="18"/>
      <c r="E14" s="18"/>
      <c r="F14" s="18"/>
      <c r="G14" s="18"/>
      <c r="H14" s="18"/>
      <c r="I14" s="18"/>
      <c r="J14" s="19"/>
    </row>
    <row r="15" spans="2:10" x14ac:dyDescent="0.25">
      <c r="B15" s="17"/>
      <c r="C15" s="18"/>
      <c r="D15" s="18"/>
      <c r="E15" s="18"/>
      <c r="F15" s="18"/>
      <c r="G15" s="18"/>
      <c r="H15" s="18"/>
      <c r="I15" s="18"/>
      <c r="J15" s="19"/>
    </row>
    <row r="16" spans="2:10" x14ac:dyDescent="0.25">
      <c r="B16" s="17"/>
      <c r="C16" s="18"/>
      <c r="D16" s="18"/>
      <c r="E16" s="18"/>
      <c r="F16" s="18"/>
      <c r="G16" s="18"/>
      <c r="H16" s="18"/>
      <c r="I16" s="18"/>
      <c r="J16" s="19"/>
    </row>
    <row r="17" spans="2:10" x14ac:dyDescent="0.25">
      <c r="B17" s="17"/>
      <c r="C17" s="18"/>
      <c r="D17" s="18"/>
      <c r="E17" s="18"/>
      <c r="F17" s="18"/>
      <c r="G17" s="18"/>
      <c r="H17" s="18"/>
      <c r="I17" s="18"/>
      <c r="J17" s="19"/>
    </row>
    <row r="18" spans="2:10" x14ac:dyDescent="0.25">
      <c r="B18" s="17"/>
      <c r="C18" s="18"/>
      <c r="D18" s="18"/>
      <c r="E18" s="18"/>
      <c r="F18" s="18"/>
      <c r="G18" s="18"/>
      <c r="H18" s="18"/>
      <c r="I18" s="18"/>
      <c r="J18" s="19"/>
    </row>
    <row r="19" spans="2:10" x14ac:dyDescent="0.25">
      <c r="B19" s="17"/>
      <c r="C19" s="18"/>
      <c r="D19" s="18"/>
      <c r="E19" s="18"/>
      <c r="F19" s="18"/>
      <c r="G19" s="18"/>
      <c r="H19" s="18"/>
      <c r="I19" s="18"/>
      <c r="J19" s="19"/>
    </row>
    <row r="20" spans="2:10" x14ac:dyDescent="0.25">
      <c r="B20" s="17"/>
      <c r="C20" s="18"/>
      <c r="D20" s="18"/>
      <c r="E20" s="18"/>
      <c r="F20" s="18"/>
      <c r="G20" s="18"/>
      <c r="H20" s="18"/>
      <c r="I20" s="18"/>
      <c r="J20" s="19"/>
    </row>
    <row r="21" spans="2:10" x14ac:dyDescent="0.25">
      <c r="B21" s="17"/>
      <c r="C21" s="18"/>
      <c r="D21" s="18"/>
      <c r="E21" s="18"/>
      <c r="F21" s="18"/>
      <c r="G21" s="18"/>
      <c r="H21" s="18"/>
      <c r="I21" s="18"/>
      <c r="J21" s="19"/>
    </row>
    <row r="22" spans="2:10" x14ac:dyDescent="0.25">
      <c r="B22" s="17"/>
      <c r="C22" s="18"/>
      <c r="D22" s="18"/>
      <c r="E22" s="18"/>
      <c r="F22" s="25" t="s">
        <v>167</v>
      </c>
      <c r="G22" s="18"/>
      <c r="H22" s="18"/>
      <c r="I22" s="18"/>
      <c r="J22" s="19"/>
    </row>
    <row r="23" spans="2:10" x14ac:dyDescent="0.25">
      <c r="B23" s="17"/>
      <c r="C23" s="18"/>
      <c r="D23" s="18"/>
      <c r="E23" s="18"/>
      <c r="F23" s="26"/>
      <c r="G23" s="18"/>
      <c r="H23" s="18"/>
      <c r="I23" s="18"/>
      <c r="J23" s="19"/>
    </row>
    <row r="24" spans="2:10" x14ac:dyDescent="0.25">
      <c r="B24" s="17"/>
      <c r="C24" s="18"/>
      <c r="D24" s="184" t="s">
        <v>168</v>
      </c>
      <c r="E24" s="185" t="s">
        <v>169</v>
      </c>
      <c r="F24" s="185"/>
      <c r="G24" s="185"/>
      <c r="H24" s="185"/>
      <c r="I24" s="18"/>
      <c r="J24" s="19"/>
    </row>
    <row r="25" spans="2:10" x14ac:dyDescent="0.25">
      <c r="B25" s="17"/>
      <c r="C25" s="18"/>
      <c r="D25" s="18"/>
      <c r="H25" s="18"/>
      <c r="I25" s="18"/>
      <c r="J25" s="19"/>
    </row>
    <row r="26" spans="2:10" x14ac:dyDescent="0.25">
      <c r="B26" s="17"/>
      <c r="C26" s="18"/>
      <c r="D26" s="184" t="s">
        <v>170</v>
      </c>
      <c r="E26" s="185"/>
      <c r="F26" s="185"/>
      <c r="G26" s="185"/>
      <c r="H26" s="185"/>
      <c r="I26" s="18"/>
      <c r="J26" s="19"/>
    </row>
    <row r="27" spans="2:10" x14ac:dyDescent="0.25">
      <c r="B27" s="17"/>
      <c r="C27" s="18"/>
      <c r="D27" s="160"/>
      <c r="E27" s="160"/>
      <c r="F27" s="160"/>
      <c r="G27" s="160"/>
      <c r="H27" s="160"/>
      <c r="I27" s="18"/>
      <c r="J27" s="19"/>
    </row>
    <row r="28" spans="2:10" x14ac:dyDescent="0.25">
      <c r="B28" s="17"/>
      <c r="C28" s="18"/>
      <c r="D28" s="184" t="s">
        <v>171</v>
      </c>
      <c r="E28" s="185" t="s">
        <v>169</v>
      </c>
      <c r="F28" s="185"/>
      <c r="G28" s="185"/>
      <c r="H28" s="185"/>
      <c r="I28" s="18"/>
      <c r="J28" s="19"/>
    </row>
    <row r="29" spans="2:10" x14ac:dyDescent="0.25">
      <c r="B29" s="17"/>
      <c r="C29" s="18"/>
      <c r="D29" s="160"/>
      <c r="E29" s="160"/>
      <c r="F29" s="160"/>
      <c r="G29" s="160"/>
      <c r="H29" s="160"/>
      <c r="I29" s="18"/>
      <c r="J29" s="19"/>
    </row>
    <row r="30" spans="2:10" x14ac:dyDescent="0.25">
      <c r="B30" s="17"/>
      <c r="C30" s="18"/>
      <c r="D30" s="184" t="s">
        <v>172</v>
      </c>
      <c r="E30" s="185" t="s">
        <v>169</v>
      </c>
      <c r="F30" s="185"/>
      <c r="G30" s="185"/>
      <c r="H30" s="185"/>
      <c r="I30" s="18"/>
      <c r="J30" s="19"/>
    </row>
    <row r="31" spans="2:10" x14ac:dyDescent="0.25">
      <c r="B31" s="17"/>
      <c r="C31" s="18"/>
      <c r="D31" s="160"/>
      <c r="E31" s="160"/>
      <c r="F31" s="160"/>
      <c r="G31" s="160"/>
      <c r="H31" s="160"/>
      <c r="I31" s="18"/>
      <c r="J31" s="19"/>
    </row>
    <row r="32" spans="2:10" x14ac:dyDescent="0.25">
      <c r="B32" s="17"/>
      <c r="C32" s="18"/>
      <c r="D32" s="184" t="s">
        <v>173</v>
      </c>
      <c r="E32" s="185" t="s">
        <v>169</v>
      </c>
      <c r="F32" s="185"/>
      <c r="G32" s="185"/>
      <c r="H32" s="185"/>
      <c r="I32" s="18"/>
      <c r="J32" s="19"/>
    </row>
    <row r="33" spans="2:10" x14ac:dyDescent="0.25">
      <c r="B33" s="17"/>
      <c r="C33" s="18"/>
      <c r="I33" s="18"/>
      <c r="J33" s="19"/>
    </row>
    <row r="34" spans="2:10" x14ac:dyDescent="0.25">
      <c r="B34" s="17"/>
      <c r="C34" s="18"/>
      <c r="D34" s="184" t="s">
        <v>174</v>
      </c>
      <c r="E34" s="185" t="s">
        <v>169</v>
      </c>
      <c r="F34" s="185"/>
      <c r="G34" s="185"/>
      <c r="H34" s="185"/>
      <c r="I34" s="18"/>
      <c r="J34" s="19"/>
    </row>
    <row r="35" spans="2:10" x14ac:dyDescent="0.25">
      <c r="B35" s="17"/>
      <c r="C35" s="18"/>
      <c r="D35" s="18"/>
      <c r="E35" s="18"/>
      <c r="F35" s="18"/>
      <c r="G35" s="18"/>
      <c r="H35" s="18"/>
      <c r="I35" s="18"/>
      <c r="J35" s="19"/>
    </row>
    <row r="36" spans="2:10" x14ac:dyDescent="0.25">
      <c r="B36" s="17"/>
      <c r="C36" s="18"/>
      <c r="D36" s="186" t="s">
        <v>175</v>
      </c>
      <c r="E36" s="187"/>
      <c r="F36" s="187"/>
      <c r="G36" s="187"/>
      <c r="H36" s="187"/>
      <c r="I36" s="18"/>
      <c r="J36" s="19"/>
    </row>
    <row r="37" spans="2:10" x14ac:dyDescent="0.25">
      <c r="B37" s="17"/>
      <c r="C37" s="18"/>
      <c r="D37" s="18"/>
      <c r="E37" s="18"/>
      <c r="F37" s="26"/>
      <c r="G37" s="18"/>
      <c r="H37" s="18"/>
      <c r="I37" s="18"/>
      <c r="J37" s="19"/>
    </row>
    <row r="38" spans="2:10" x14ac:dyDescent="0.25">
      <c r="B38" s="17"/>
      <c r="C38" s="18"/>
      <c r="D38" s="186" t="s">
        <v>176</v>
      </c>
      <c r="E38" s="187"/>
      <c r="F38" s="187"/>
      <c r="G38" s="187"/>
      <c r="H38" s="187"/>
      <c r="I38" s="18"/>
      <c r="J38" s="19"/>
    </row>
    <row r="39" spans="2:10" x14ac:dyDescent="0.25">
      <c r="B39" s="17"/>
      <c r="C39" s="18"/>
      <c r="I39" s="18"/>
      <c r="J39" s="19"/>
    </row>
    <row r="40" spans="2:10" x14ac:dyDescent="0.25">
      <c r="B40" s="17"/>
      <c r="C40" s="18"/>
      <c r="D40" s="186" t="s">
        <v>177</v>
      </c>
      <c r="E40" s="187" t="s">
        <v>169</v>
      </c>
      <c r="F40" s="187"/>
      <c r="G40" s="187"/>
      <c r="H40" s="187"/>
      <c r="I40" s="18"/>
      <c r="J40" s="19"/>
    </row>
    <row r="41" spans="2:10" x14ac:dyDescent="0.25">
      <c r="B41" s="17"/>
      <c r="I41" s="18"/>
      <c r="J41" s="19"/>
    </row>
    <row r="42" spans="2:10" x14ac:dyDescent="0.25">
      <c r="B42" s="17"/>
      <c r="D42" s="182" t="s">
        <v>178</v>
      </c>
      <c r="E42" s="183" t="s">
        <v>169</v>
      </c>
      <c r="F42" s="183"/>
      <c r="G42" s="183"/>
      <c r="H42" s="183"/>
      <c r="I42" s="18"/>
      <c r="J42" s="19"/>
    </row>
    <row r="43" spans="2:10" x14ac:dyDescent="0.25">
      <c r="B43" s="17"/>
      <c r="I43" s="18"/>
      <c r="J43" s="19"/>
    </row>
    <row r="44" spans="2:10" x14ac:dyDescent="0.25">
      <c r="B44" s="17"/>
      <c r="I44" s="18"/>
      <c r="J44" s="19"/>
    </row>
    <row r="45" spans="2:10" x14ac:dyDescent="0.25">
      <c r="B45" s="27"/>
      <c r="C45" s="28"/>
      <c r="D45" s="28"/>
      <c r="E45" s="28"/>
      <c r="F45" s="28"/>
      <c r="G45" s="28"/>
      <c r="H45" s="28"/>
      <c r="I45" s="28"/>
      <c r="J45" s="29"/>
    </row>
  </sheetData>
  <mergeCells count="11">
    <mergeCell ref="D32:H32"/>
    <mergeCell ref="D6:H6"/>
    <mergeCell ref="D24:H24"/>
    <mergeCell ref="D26:H26"/>
    <mergeCell ref="D28:H28"/>
    <mergeCell ref="D30:H30"/>
    <mergeCell ref="D42:H42"/>
    <mergeCell ref="D34:H34"/>
    <mergeCell ref="D36:H36"/>
    <mergeCell ref="D38:H38"/>
    <mergeCell ref="D40:H40"/>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47A75"/>
  </sheetPr>
  <dimension ref="A1:N100"/>
  <sheetViews>
    <sheetView workbookViewId="0"/>
  </sheetViews>
  <sheetFormatPr baseColWidth="10" defaultColWidth="8.85546875" defaultRowHeight="15" x14ac:dyDescent="0.25"/>
  <cols>
    <col min="1" max="1" width="8.85546875" style="2"/>
    <col min="2" max="10" width="28" style="2" customWidth="1"/>
    <col min="11" max="16384" width="8.85546875" style="2"/>
  </cols>
  <sheetData>
    <row r="1" spans="1:14" x14ac:dyDescent="0.25">
      <c r="A1" s="30"/>
    </row>
    <row r="2" spans="1:14" x14ac:dyDescent="0.25">
      <c r="B2" s="14"/>
      <c r="C2" s="15"/>
      <c r="D2" s="15"/>
      <c r="E2" s="15"/>
      <c r="F2" s="15"/>
      <c r="G2" s="15"/>
      <c r="H2" s="15"/>
      <c r="I2" s="15"/>
      <c r="J2" s="16"/>
    </row>
    <row r="3" spans="1:14" x14ac:dyDescent="0.25">
      <c r="B3" s="17"/>
      <c r="C3" s="18"/>
      <c r="D3" s="18"/>
      <c r="E3" s="18"/>
      <c r="F3" s="18"/>
      <c r="G3" s="18"/>
      <c r="H3" s="18"/>
      <c r="I3" s="18"/>
      <c r="J3" s="19"/>
    </row>
    <row r="4" spans="1:14" x14ac:dyDescent="0.25">
      <c r="B4" s="17"/>
      <c r="C4" s="18"/>
      <c r="D4" s="18"/>
      <c r="E4" s="18"/>
      <c r="F4" s="18"/>
      <c r="G4" s="18"/>
      <c r="H4" s="18"/>
      <c r="I4" s="18"/>
      <c r="J4" s="19"/>
    </row>
    <row r="5" spans="1:14" ht="31.5" x14ac:dyDescent="0.25">
      <c r="B5" s="17"/>
      <c r="C5" s="18"/>
      <c r="D5" s="18"/>
      <c r="E5" s="21"/>
      <c r="F5" s="21" t="s">
        <v>179</v>
      </c>
      <c r="G5" s="21"/>
      <c r="I5" s="21"/>
      <c r="J5" s="19"/>
    </row>
    <row r="6" spans="1:14" x14ac:dyDescent="0.25">
      <c r="B6" s="17"/>
      <c r="C6" s="18"/>
      <c r="D6" s="18"/>
      <c r="E6" s="31"/>
      <c r="F6" s="31"/>
      <c r="G6" s="31"/>
      <c r="I6" s="31"/>
      <c r="J6" s="19"/>
    </row>
    <row r="7" spans="1:14" ht="26.25" x14ac:dyDescent="0.25">
      <c r="B7" s="17"/>
      <c r="C7" s="18"/>
      <c r="D7" s="18"/>
      <c r="E7" s="23"/>
      <c r="F7" s="23" t="s">
        <v>180</v>
      </c>
      <c r="G7" s="23"/>
      <c r="I7" s="23"/>
      <c r="J7" s="19"/>
    </row>
    <row r="8" spans="1:14" ht="26.25" x14ac:dyDescent="0.25">
      <c r="B8" s="17"/>
      <c r="C8" s="18"/>
      <c r="D8" s="18"/>
      <c r="E8" s="18"/>
      <c r="F8" s="23"/>
      <c r="G8" s="23"/>
      <c r="H8" s="23"/>
      <c r="I8" s="23"/>
      <c r="J8" s="19"/>
    </row>
    <row r="9" spans="1:14" x14ac:dyDescent="0.25">
      <c r="B9" s="17"/>
      <c r="C9" s="2" t="s">
        <v>181</v>
      </c>
      <c r="D9" s="18"/>
      <c r="E9" s="18"/>
      <c r="F9" s="18"/>
      <c r="G9" s="18"/>
      <c r="H9" s="18"/>
      <c r="I9" s="18"/>
      <c r="J9" s="19"/>
      <c r="N9" s="18"/>
    </row>
    <row r="10" spans="1:14" x14ac:dyDescent="0.25">
      <c r="B10" s="17"/>
      <c r="C10" s="2" t="s">
        <v>182</v>
      </c>
      <c r="F10" s="18"/>
      <c r="G10" s="18"/>
      <c r="H10" s="18"/>
      <c r="I10" s="18"/>
      <c r="J10" s="19"/>
      <c r="N10" s="18"/>
    </row>
    <row r="11" spans="1:14" x14ac:dyDescent="0.25">
      <c r="B11" s="17"/>
      <c r="C11" s="2" t="s">
        <v>183</v>
      </c>
      <c r="D11" s="18"/>
      <c r="E11" s="18"/>
      <c r="F11" s="18"/>
      <c r="G11" s="18"/>
      <c r="H11" s="18"/>
      <c r="I11" s="18"/>
      <c r="J11" s="19"/>
    </row>
    <row r="12" spans="1:14" x14ac:dyDescent="0.25">
      <c r="B12" s="17"/>
      <c r="D12" s="2" t="s">
        <v>184</v>
      </c>
      <c r="E12" s="18"/>
      <c r="F12" s="18"/>
      <c r="G12" s="18"/>
      <c r="H12" s="18"/>
      <c r="I12" s="18"/>
      <c r="J12" s="19"/>
    </row>
    <row r="13" spans="1:14" x14ac:dyDescent="0.25">
      <c r="B13" s="17"/>
      <c r="D13" s="2" t="s">
        <v>185</v>
      </c>
      <c r="E13" s="18"/>
      <c r="F13" s="18"/>
      <c r="G13" s="18"/>
      <c r="H13" s="18"/>
      <c r="I13" s="18"/>
      <c r="J13" s="19"/>
    </row>
    <row r="14" spans="1:14" x14ac:dyDescent="0.25">
      <c r="B14" s="17"/>
      <c r="D14" s="2" t="s">
        <v>186</v>
      </c>
      <c r="E14" s="18"/>
      <c r="F14" s="18"/>
      <c r="G14" s="18"/>
      <c r="H14" s="18"/>
      <c r="I14" s="18"/>
      <c r="J14" s="19"/>
    </row>
    <row r="15" spans="1:14" x14ac:dyDescent="0.25">
      <c r="B15" s="17"/>
      <c r="D15" s="2" t="s">
        <v>187</v>
      </c>
      <c r="E15" s="18"/>
      <c r="F15" s="18"/>
      <c r="G15" s="18"/>
      <c r="H15" s="18"/>
      <c r="I15" s="18"/>
      <c r="J15" s="19"/>
    </row>
    <row r="16" spans="1:14" x14ac:dyDescent="0.25">
      <c r="B16" s="32"/>
      <c r="D16" s="2" t="s">
        <v>188</v>
      </c>
      <c r="E16" s="18"/>
      <c r="J16" s="33"/>
    </row>
    <row r="17" spans="2:14" x14ac:dyDescent="0.25">
      <c r="B17" s="32"/>
      <c r="D17" s="2" t="s">
        <v>189</v>
      </c>
      <c r="E17" s="18"/>
      <c r="J17" s="33"/>
    </row>
    <row r="18" spans="2:14" x14ac:dyDescent="0.25">
      <c r="B18" s="17"/>
      <c r="C18" s="2" t="s">
        <v>190</v>
      </c>
      <c r="F18" s="26"/>
      <c r="G18" s="26"/>
      <c r="H18" s="26"/>
      <c r="I18" s="26"/>
      <c r="J18" s="19"/>
    </row>
    <row r="19" spans="2:14" x14ac:dyDescent="0.25">
      <c r="B19" s="17"/>
      <c r="C19" s="2" t="s">
        <v>191</v>
      </c>
      <c r="E19" s="18"/>
      <c r="F19" s="26"/>
      <c r="G19" s="26"/>
      <c r="H19" s="26"/>
      <c r="I19" s="26"/>
      <c r="J19" s="19"/>
    </row>
    <row r="20" spans="2:14" x14ac:dyDescent="0.25">
      <c r="B20" s="17"/>
      <c r="C20" s="2" t="s">
        <v>192</v>
      </c>
      <c r="E20" s="18"/>
      <c r="F20" s="26"/>
      <c r="G20" s="26"/>
      <c r="H20" s="26"/>
      <c r="I20" s="26"/>
      <c r="J20" s="19"/>
    </row>
    <row r="21" spans="2:14" x14ac:dyDescent="0.25">
      <c r="B21" s="17"/>
      <c r="D21" s="2" t="s">
        <v>193</v>
      </c>
      <c r="E21" s="18"/>
      <c r="F21" s="25"/>
      <c r="G21" s="25"/>
      <c r="H21" s="25"/>
      <c r="I21" s="25"/>
      <c r="J21" s="19"/>
      <c r="N21" s="18"/>
    </row>
    <row r="22" spans="2:14" x14ac:dyDescent="0.25">
      <c r="B22" s="17"/>
      <c r="D22" s="2" t="s">
        <v>194</v>
      </c>
      <c r="E22" s="18"/>
      <c r="F22" s="25"/>
      <c r="G22" s="25"/>
      <c r="H22" s="25"/>
      <c r="I22" s="25"/>
      <c r="J22" s="19"/>
    </row>
    <row r="23" spans="2:14" x14ac:dyDescent="0.25">
      <c r="B23" s="17"/>
      <c r="C23" s="2" t="s">
        <v>195</v>
      </c>
      <c r="D23" s="18"/>
      <c r="E23" s="18"/>
      <c r="F23" s="25"/>
      <c r="G23" s="25"/>
      <c r="H23" s="25"/>
      <c r="I23" s="25"/>
      <c r="J23" s="19"/>
    </row>
    <row r="24" spans="2:14" x14ac:dyDescent="0.25">
      <c r="B24" s="17"/>
      <c r="D24" s="2" t="s">
        <v>196</v>
      </c>
      <c r="F24" s="25"/>
      <c r="G24" s="25"/>
      <c r="H24" s="25"/>
      <c r="I24" s="25"/>
      <c r="J24" s="19"/>
    </row>
    <row r="25" spans="2:14" x14ac:dyDescent="0.25">
      <c r="B25" s="17"/>
      <c r="C25" s="2" t="s">
        <v>197</v>
      </c>
      <c r="F25" s="25"/>
      <c r="G25" s="25"/>
      <c r="H25" s="25"/>
      <c r="I25" s="25"/>
      <c r="J25" s="19"/>
    </row>
    <row r="26" spans="2:14" ht="15" customHeight="1" x14ac:dyDescent="0.25">
      <c r="B26" s="17"/>
      <c r="C26" s="189" t="s">
        <v>198</v>
      </c>
      <c r="D26" s="189"/>
      <c r="E26" s="189"/>
      <c r="F26" s="189"/>
      <c r="G26" s="189"/>
      <c r="H26" s="189"/>
      <c r="I26" s="25"/>
      <c r="J26" s="19"/>
    </row>
    <row r="27" spans="2:14" x14ac:dyDescent="0.25">
      <c r="B27" s="17"/>
      <c r="C27" s="189"/>
      <c r="D27" s="189"/>
      <c r="E27" s="189"/>
      <c r="F27" s="189"/>
      <c r="G27" s="189"/>
      <c r="H27" s="189"/>
      <c r="I27" s="25"/>
      <c r="J27" s="19"/>
    </row>
    <row r="28" spans="2:14" x14ac:dyDescent="0.25">
      <c r="B28" s="17"/>
      <c r="C28" s="35" t="s">
        <v>199</v>
      </c>
      <c r="D28" s="34"/>
      <c r="E28" s="34"/>
      <c r="F28" s="34"/>
      <c r="G28" s="34"/>
      <c r="H28" s="34"/>
      <c r="I28" s="25"/>
      <c r="J28" s="19"/>
    </row>
    <row r="29" spans="2:14" x14ac:dyDescent="0.25">
      <c r="B29" s="17"/>
      <c r="C29" s="189" t="s">
        <v>200</v>
      </c>
      <c r="D29" s="189"/>
      <c r="E29" s="189"/>
      <c r="F29" s="189"/>
      <c r="G29" s="189"/>
      <c r="H29" s="189"/>
      <c r="I29" s="25"/>
      <c r="J29" s="19"/>
    </row>
    <row r="30" spans="2:14" x14ac:dyDescent="0.25">
      <c r="B30" s="17"/>
      <c r="C30" s="189"/>
      <c r="D30" s="189"/>
      <c r="E30" s="189"/>
      <c r="F30" s="189"/>
      <c r="G30" s="189"/>
      <c r="H30" s="189"/>
      <c r="I30" s="25"/>
      <c r="J30" s="19"/>
    </row>
    <row r="31" spans="2:14" x14ac:dyDescent="0.25">
      <c r="B31" s="17"/>
      <c r="C31" s="189" t="s">
        <v>201</v>
      </c>
      <c r="D31" s="189"/>
      <c r="E31" s="189"/>
      <c r="F31" s="189"/>
      <c r="G31" s="189"/>
      <c r="H31" s="189"/>
      <c r="I31" s="25"/>
      <c r="J31" s="19"/>
    </row>
    <row r="32" spans="2:14" x14ac:dyDescent="0.25">
      <c r="B32" s="17"/>
      <c r="C32" s="189"/>
      <c r="D32" s="189"/>
      <c r="E32" s="189"/>
      <c r="F32" s="189"/>
      <c r="G32" s="189"/>
      <c r="H32" s="189"/>
      <c r="I32" s="25"/>
      <c r="J32" s="19"/>
    </row>
    <row r="33" spans="2:10" x14ac:dyDescent="0.25">
      <c r="B33" s="17"/>
      <c r="C33" s="35" t="s">
        <v>202</v>
      </c>
      <c r="D33" s="34"/>
      <c r="E33" s="34"/>
      <c r="F33" s="34"/>
      <c r="G33" s="34"/>
      <c r="H33" s="34"/>
      <c r="I33" s="25"/>
      <c r="J33" s="19"/>
    </row>
    <row r="34" spans="2:10" x14ac:dyDescent="0.25">
      <c r="B34" s="17"/>
      <c r="C34" s="2" t="s">
        <v>203</v>
      </c>
      <c r="F34" s="25"/>
      <c r="G34" s="25"/>
      <c r="H34" s="25"/>
      <c r="I34" s="25"/>
      <c r="J34" s="19"/>
    </row>
    <row r="35" spans="2:10" x14ac:dyDescent="0.25">
      <c r="B35" s="17"/>
      <c r="D35" s="2" t="s">
        <v>204</v>
      </c>
      <c r="F35" s="25"/>
      <c r="G35" s="25"/>
      <c r="H35" s="25"/>
      <c r="I35" s="25"/>
      <c r="J35" s="19"/>
    </row>
    <row r="36" spans="2:10" x14ac:dyDescent="0.25">
      <c r="B36" s="17"/>
      <c r="D36" s="2" t="s">
        <v>205</v>
      </c>
      <c r="F36" s="25"/>
      <c r="G36" s="25"/>
      <c r="H36" s="25"/>
      <c r="I36" s="25"/>
      <c r="J36" s="19"/>
    </row>
    <row r="37" spans="2:10" x14ac:dyDescent="0.25">
      <c r="B37" s="17"/>
      <c r="D37" s="2" t="s">
        <v>206</v>
      </c>
      <c r="F37" s="25"/>
      <c r="G37" s="25"/>
      <c r="H37" s="25"/>
      <c r="I37" s="25"/>
      <c r="J37" s="19"/>
    </row>
    <row r="38" spans="2:10" x14ac:dyDescent="0.25">
      <c r="B38" s="17"/>
      <c r="F38" s="25"/>
      <c r="G38" s="25"/>
      <c r="H38" s="25"/>
      <c r="I38" s="25"/>
      <c r="J38" s="19"/>
    </row>
    <row r="39" spans="2:10" x14ac:dyDescent="0.25">
      <c r="B39" s="17"/>
      <c r="F39" s="25"/>
      <c r="G39" s="25"/>
      <c r="H39" s="25"/>
      <c r="I39" s="25"/>
      <c r="J39" s="19"/>
    </row>
    <row r="40" spans="2:10" x14ac:dyDescent="0.25">
      <c r="B40" s="17"/>
      <c r="F40" s="25"/>
      <c r="G40" s="25"/>
      <c r="H40" s="25"/>
      <c r="I40" s="25"/>
      <c r="J40" s="19"/>
    </row>
    <row r="41" spans="2:10" x14ac:dyDescent="0.25">
      <c r="B41" s="17"/>
      <c r="F41" s="25"/>
      <c r="G41" s="25"/>
      <c r="H41" s="25"/>
      <c r="I41" s="25"/>
      <c r="J41" s="19"/>
    </row>
    <row r="42" spans="2:10" x14ac:dyDescent="0.25">
      <c r="B42" s="27"/>
      <c r="C42" s="36"/>
      <c r="D42" s="36"/>
      <c r="E42" s="28"/>
      <c r="F42" s="28"/>
      <c r="G42" s="28"/>
      <c r="H42" s="28"/>
      <c r="I42" s="28"/>
      <c r="J42" s="29"/>
    </row>
    <row r="44" spans="2:10" x14ac:dyDescent="0.25">
      <c r="B44" s="14"/>
      <c r="C44" s="15"/>
      <c r="D44" s="15"/>
      <c r="E44" s="15"/>
      <c r="F44" s="15"/>
      <c r="G44" s="15"/>
      <c r="H44" s="15"/>
      <c r="I44" s="15"/>
      <c r="J44" s="16"/>
    </row>
    <row r="45" spans="2:10" x14ac:dyDescent="0.25">
      <c r="B45" s="17"/>
      <c r="C45" s="18"/>
      <c r="D45" s="18"/>
      <c r="E45" s="18"/>
      <c r="F45" s="18"/>
      <c r="G45" s="18"/>
      <c r="H45" s="18"/>
      <c r="I45" s="18"/>
      <c r="J45" s="19"/>
    </row>
    <row r="46" spans="2:10" x14ac:dyDescent="0.25">
      <c r="B46" s="17"/>
      <c r="C46" s="18"/>
      <c r="D46" s="18"/>
      <c r="E46" s="18"/>
      <c r="F46" s="18"/>
      <c r="G46" s="18"/>
      <c r="H46" s="18"/>
      <c r="I46" s="18"/>
      <c r="J46" s="19"/>
    </row>
    <row r="47" spans="2:10" x14ac:dyDescent="0.25">
      <c r="B47" s="17"/>
      <c r="C47" s="18"/>
      <c r="D47" s="18"/>
      <c r="E47" s="18"/>
      <c r="F47" s="18"/>
      <c r="G47" s="18"/>
      <c r="H47" s="18"/>
      <c r="I47" s="18"/>
      <c r="J47" s="19"/>
    </row>
    <row r="48" spans="2:10" x14ac:dyDescent="0.25">
      <c r="B48" s="17"/>
      <c r="C48" s="37" t="s">
        <v>207</v>
      </c>
      <c r="D48" s="18"/>
      <c r="E48" s="18"/>
      <c r="F48" s="38"/>
      <c r="G48" s="18"/>
      <c r="H48" s="18"/>
      <c r="I48" s="18"/>
      <c r="J48" s="19"/>
    </row>
    <row r="49" spans="2:10" x14ac:dyDescent="0.25">
      <c r="B49" s="17"/>
      <c r="C49" s="18"/>
      <c r="D49" s="18"/>
      <c r="E49" s="18"/>
      <c r="G49" s="18"/>
      <c r="H49" s="18"/>
      <c r="I49" s="18"/>
      <c r="J49" s="19"/>
    </row>
    <row r="50" spans="2:10" x14ac:dyDescent="0.25">
      <c r="B50" s="17"/>
      <c r="C50" s="18" t="s">
        <v>208</v>
      </c>
      <c r="D50" s="18"/>
      <c r="E50" s="18"/>
      <c r="F50" s="31"/>
      <c r="G50" s="18" t="s">
        <v>209</v>
      </c>
      <c r="H50" s="31"/>
      <c r="I50" s="31"/>
      <c r="J50" s="19"/>
    </row>
    <row r="51" spans="2:10" x14ac:dyDescent="0.25">
      <c r="B51" s="17"/>
      <c r="C51" s="18" t="s">
        <v>210</v>
      </c>
      <c r="D51" s="18"/>
      <c r="E51" s="18"/>
      <c r="F51" s="31"/>
      <c r="G51" s="18" t="s">
        <v>211</v>
      </c>
      <c r="H51" s="31"/>
      <c r="I51" s="31"/>
      <c r="J51" s="19"/>
    </row>
    <row r="52" spans="2:10" x14ac:dyDescent="0.25">
      <c r="B52" s="17"/>
      <c r="C52" s="18">
        <v>3</v>
      </c>
      <c r="D52" s="18"/>
      <c r="E52" s="18"/>
      <c r="F52" s="31"/>
      <c r="G52" s="18" t="s">
        <v>212</v>
      </c>
      <c r="H52" s="31"/>
      <c r="I52" s="31"/>
      <c r="J52" s="19"/>
    </row>
    <row r="53" spans="2:10" ht="26.25" x14ac:dyDescent="0.25">
      <c r="B53" s="17"/>
      <c r="C53" s="18"/>
      <c r="D53" s="18"/>
      <c r="E53" s="18"/>
      <c r="F53" s="23"/>
      <c r="G53" s="23"/>
      <c r="H53" s="23"/>
      <c r="I53" s="23"/>
      <c r="J53" s="19"/>
    </row>
    <row r="54" spans="2:10" x14ac:dyDescent="0.25">
      <c r="B54" s="17"/>
      <c r="D54" s="18"/>
      <c r="E54" s="18"/>
      <c r="F54" s="18"/>
      <c r="G54" s="18"/>
      <c r="H54" s="18"/>
      <c r="I54" s="18"/>
      <c r="J54" s="19"/>
    </row>
    <row r="55" spans="2:10" x14ac:dyDescent="0.25">
      <c r="B55" s="17"/>
      <c r="D55" s="18"/>
      <c r="E55" s="18"/>
      <c r="F55" s="18"/>
      <c r="G55" s="18"/>
      <c r="H55" s="18"/>
      <c r="I55" s="18"/>
      <c r="J55" s="19"/>
    </row>
    <row r="56" spans="2:10" x14ac:dyDescent="0.25">
      <c r="B56" s="17"/>
      <c r="E56" s="18"/>
      <c r="F56" s="38"/>
      <c r="G56" s="18"/>
      <c r="H56" s="18"/>
      <c r="I56" s="18"/>
      <c r="J56" s="19"/>
    </row>
    <row r="57" spans="2:10" x14ac:dyDescent="0.25">
      <c r="B57" s="17"/>
      <c r="E57" s="18"/>
      <c r="F57" s="18"/>
      <c r="G57" s="18"/>
      <c r="H57" s="18"/>
      <c r="I57" s="18"/>
      <c r="J57" s="19"/>
    </row>
    <row r="58" spans="2:10" x14ac:dyDescent="0.25">
      <c r="B58" s="17"/>
      <c r="E58" s="18"/>
      <c r="F58" s="18"/>
      <c r="G58" s="18"/>
      <c r="H58" s="18"/>
      <c r="I58" s="18"/>
      <c r="J58" s="19"/>
    </row>
    <row r="59" spans="2:10" x14ac:dyDescent="0.25">
      <c r="B59" s="17"/>
      <c r="E59" s="18"/>
      <c r="F59" s="18"/>
      <c r="G59" s="18"/>
      <c r="H59" s="18"/>
      <c r="I59" s="18"/>
      <c r="J59" s="19"/>
    </row>
    <row r="60" spans="2:10" x14ac:dyDescent="0.25">
      <c r="B60" s="17"/>
      <c r="E60" s="18"/>
      <c r="F60" s="18"/>
      <c r="G60" s="18"/>
      <c r="H60" s="18"/>
      <c r="I60" s="18"/>
      <c r="J60" s="19"/>
    </row>
    <row r="61" spans="2:10" x14ac:dyDescent="0.25">
      <c r="B61" s="32"/>
      <c r="J61" s="33"/>
    </row>
    <row r="62" spans="2:10" x14ac:dyDescent="0.25">
      <c r="B62" s="17"/>
      <c r="D62" s="18"/>
      <c r="E62" s="18"/>
      <c r="F62" s="18"/>
      <c r="G62" s="18"/>
      <c r="H62" s="18"/>
      <c r="I62" s="18"/>
      <c r="J62" s="19"/>
    </row>
    <row r="63" spans="2:10" x14ac:dyDescent="0.25">
      <c r="B63" s="17"/>
      <c r="E63" s="18"/>
      <c r="F63" s="26"/>
      <c r="G63" s="26"/>
      <c r="H63" s="26"/>
      <c r="I63" s="26"/>
      <c r="J63" s="19"/>
    </row>
    <row r="64" spans="2:10" x14ac:dyDescent="0.25">
      <c r="B64" s="17"/>
      <c r="E64" s="18"/>
      <c r="F64" s="26"/>
      <c r="G64" s="26"/>
      <c r="H64" s="26"/>
      <c r="I64" s="26"/>
      <c r="J64" s="19"/>
    </row>
    <row r="65" spans="2:10" x14ac:dyDescent="0.25">
      <c r="B65" s="17"/>
      <c r="D65" s="18"/>
      <c r="E65" s="18"/>
      <c r="F65" s="25"/>
      <c r="G65" s="25"/>
      <c r="H65" s="25"/>
      <c r="I65" s="25"/>
      <c r="J65" s="19"/>
    </row>
    <row r="66" spans="2:10" x14ac:dyDescent="0.25">
      <c r="B66" s="17"/>
      <c r="D66" s="18"/>
      <c r="E66" s="18"/>
      <c r="F66" s="25"/>
      <c r="G66" s="25"/>
      <c r="H66" s="25"/>
      <c r="I66" s="25"/>
      <c r="J66" s="19"/>
    </row>
    <row r="67" spans="2:10" x14ac:dyDescent="0.25">
      <c r="B67" s="17"/>
      <c r="D67" s="18"/>
      <c r="E67" s="18"/>
      <c r="F67" s="25"/>
      <c r="G67" s="25"/>
      <c r="H67" s="25"/>
      <c r="I67" s="25"/>
      <c r="J67" s="19"/>
    </row>
    <row r="68" spans="2:10" x14ac:dyDescent="0.25">
      <c r="B68" s="17"/>
      <c r="D68" s="18"/>
      <c r="E68" s="18"/>
      <c r="F68" s="25"/>
      <c r="G68" s="25"/>
      <c r="H68" s="25"/>
      <c r="I68" s="25"/>
      <c r="J68" s="19"/>
    </row>
    <row r="69" spans="2:10" x14ac:dyDescent="0.25">
      <c r="B69" s="17"/>
      <c r="D69" s="18"/>
      <c r="E69" s="18"/>
      <c r="F69" s="25"/>
      <c r="G69" s="25"/>
      <c r="H69" s="25"/>
      <c r="I69" s="25"/>
      <c r="J69" s="19"/>
    </row>
    <row r="70" spans="2:10" x14ac:dyDescent="0.25">
      <c r="B70" s="17"/>
      <c r="C70" s="2" t="s">
        <v>213</v>
      </c>
      <c r="D70" s="18"/>
      <c r="E70" s="18"/>
      <c r="F70" s="25"/>
      <c r="G70" s="25"/>
      <c r="H70" s="25"/>
      <c r="I70" s="25"/>
      <c r="J70" s="19"/>
    </row>
    <row r="71" spans="2:10" x14ac:dyDescent="0.25">
      <c r="B71" s="17"/>
      <c r="D71" s="18"/>
      <c r="E71" s="18"/>
      <c r="F71" s="25"/>
      <c r="G71" s="25"/>
      <c r="H71" s="25"/>
      <c r="I71" s="25"/>
      <c r="J71" s="19"/>
    </row>
    <row r="72" spans="2:10" x14ac:dyDescent="0.25">
      <c r="B72" s="17"/>
      <c r="E72" s="18"/>
      <c r="F72" s="25"/>
      <c r="G72" s="25"/>
      <c r="H72" s="25"/>
      <c r="I72" s="25"/>
      <c r="J72" s="19"/>
    </row>
    <row r="73" spans="2:10" x14ac:dyDescent="0.25">
      <c r="B73" s="27"/>
      <c r="C73" s="36"/>
      <c r="D73" s="36"/>
      <c r="E73" s="36"/>
      <c r="F73" s="39"/>
      <c r="G73" s="39"/>
      <c r="H73" s="39"/>
      <c r="I73" s="39"/>
      <c r="J73" s="29"/>
    </row>
    <row r="75" spans="2:10" x14ac:dyDescent="0.25">
      <c r="B75" s="40"/>
      <c r="C75" s="41"/>
      <c r="D75" s="41"/>
      <c r="E75" s="41"/>
      <c r="F75" s="41"/>
      <c r="G75" s="41"/>
      <c r="H75" s="41"/>
      <c r="I75" s="41"/>
      <c r="J75" s="42"/>
    </row>
    <row r="76" spans="2:10" ht="18.75" x14ac:dyDescent="0.3">
      <c r="B76" s="32"/>
      <c r="C76" s="43" t="s">
        <v>214</v>
      </c>
      <c r="J76" s="33"/>
    </row>
    <row r="77" spans="2:10" ht="15" customHeight="1" x14ac:dyDescent="0.3">
      <c r="B77" s="32"/>
      <c r="C77" s="44" t="s">
        <v>215</v>
      </c>
      <c r="D77" s="45"/>
      <c r="E77" s="45"/>
      <c r="F77" s="45"/>
      <c r="G77" s="45"/>
      <c r="H77" s="45"/>
      <c r="I77" s="45"/>
      <c r="J77" s="33"/>
    </row>
    <row r="78" spans="2:10" x14ac:dyDescent="0.25">
      <c r="B78" s="32"/>
      <c r="C78" s="44" t="s">
        <v>216</v>
      </c>
      <c r="J78" s="33"/>
    </row>
    <row r="79" spans="2:10" x14ac:dyDescent="0.25">
      <c r="B79" s="32"/>
      <c r="C79" s="44" t="s">
        <v>217</v>
      </c>
      <c r="J79" s="33"/>
    </row>
    <row r="80" spans="2:10" x14ac:dyDescent="0.25">
      <c r="B80" s="32"/>
      <c r="C80" s="44" t="s">
        <v>218</v>
      </c>
      <c r="J80" s="33"/>
    </row>
    <row r="81" spans="2:10" x14ac:dyDescent="0.25">
      <c r="B81" s="32"/>
      <c r="C81" s="44" t="s">
        <v>219</v>
      </c>
      <c r="J81" s="33"/>
    </row>
    <row r="82" spans="2:10" x14ac:dyDescent="0.25">
      <c r="B82" s="32"/>
      <c r="C82" s="44" t="s">
        <v>220</v>
      </c>
      <c r="J82" s="33"/>
    </row>
    <row r="83" spans="2:10" x14ac:dyDescent="0.25">
      <c r="B83" s="32"/>
      <c r="C83" s="44" t="s">
        <v>221</v>
      </c>
      <c r="J83" s="33"/>
    </row>
    <row r="84" spans="2:10" x14ac:dyDescent="0.25">
      <c r="B84" s="32"/>
      <c r="C84" s="44" t="s">
        <v>222</v>
      </c>
      <c r="J84" s="33"/>
    </row>
    <row r="85" spans="2:10" x14ac:dyDescent="0.25">
      <c r="B85" s="32"/>
      <c r="C85" s="44" t="s">
        <v>223</v>
      </c>
      <c r="D85" s="46"/>
      <c r="E85" s="46"/>
      <c r="F85" s="46"/>
      <c r="G85" s="46"/>
      <c r="H85" s="46"/>
      <c r="I85" s="46"/>
      <c r="J85" s="33"/>
    </row>
    <row r="86" spans="2:10" x14ac:dyDescent="0.25">
      <c r="B86" s="32"/>
      <c r="C86" s="44" t="s">
        <v>224</v>
      </c>
      <c r="J86" s="33"/>
    </row>
    <row r="87" spans="2:10" x14ac:dyDescent="0.25">
      <c r="B87" s="32"/>
      <c r="C87" s="44" t="s">
        <v>225</v>
      </c>
      <c r="J87" s="33"/>
    </row>
    <row r="88" spans="2:10" x14ac:dyDescent="0.25">
      <c r="B88" s="32"/>
      <c r="C88" s="44" t="s">
        <v>226</v>
      </c>
      <c r="J88" s="33"/>
    </row>
    <row r="89" spans="2:10" x14ac:dyDescent="0.25">
      <c r="B89" s="32"/>
      <c r="C89" s="44" t="s">
        <v>227</v>
      </c>
      <c r="J89" s="33"/>
    </row>
    <row r="90" spans="2:10" x14ac:dyDescent="0.25">
      <c r="B90" s="32"/>
      <c r="C90" s="44" t="s">
        <v>228</v>
      </c>
      <c r="J90" s="33"/>
    </row>
    <row r="91" spans="2:10" x14ac:dyDescent="0.25">
      <c r="B91" s="32"/>
      <c r="C91" s="44" t="s">
        <v>229</v>
      </c>
      <c r="J91" s="33"/>
    </row>
    <row r="92" spans="2:10" x14ac:dyDescent="0.25">
      <c r="B92" s="32"/>
      <c r="C92" s="44" t="s">
        <v>230</v>
      </c>
      <c r="J92" s="33"/>
    </row>
    <row r="93" spans="2:10" x14ac:dyDescent="0.25">
      <c r="B93" s="32"/>
      <c r="C93" s="44" t="s">
        <v>231</v>
      </c>
      <c r="J93" s="33"/>
    </row>
    <row r="94" spans="2:10" x14ac:dyDescent="0.25">
      <c r="B94" s="32"/>
      <c r="C94" s="44" t="s">
        <v>232</v>
      </c>
      <c r="J94" s="33"/>
    </row>
    <row r="95" spans="2:10" x14ac:dyDescent="0.25">
      <c r="B95" s="32"/>
      <c r="C95" s="44" t="s">
        <v>233</v>
      </c>
      <c r="J95" s="33"/>
    </row>
    <row r="96" spans="2:10" x14ac:dyDescent="0.25">
      <c r="B96" s="32"/>
      <c r="C96" s="44" t="s">
        <v>234</v>
      </c>
      <c r="J96" s="33"/>
    </row>
    <row r="97" spans="2:10" x14ac:dyDescent="0.25">
      <c r="B97" s="32"/>
      <c r="C97" s="44" t="s">
        <v>235</v>
      </c>
      <c r="J97" s="33"/>
    </row>
    <row r="98" spans="2:10" x14ac:dyDescent="0.25">
      <c r="B98" s="32"/>
      <c r="C98" s="47"/>
      <c r="J98" s="33"/>
    </row>
    <row r="99" spans="2:10" x14ac:dyDescent="0.25">
      <c r="B99" s="32"/>
      <c r="C99" s="47"/>
      <c r="J99" s="33"/>
    </row>
    <row r="100" spans="2:10" x14ac:dyDescent="0.25">
      <c r="B100" s="48"/>
      <c r="C100" s="36"/>
      <c r="D100" s="36"/>
      <c r="E100" s="36"/>
      <c r="F100" s="36"/>
      <c r="G100" s="36"/>
      <c r="H100" s="36"/>
      <c r="I100" s="36"/>
      <c r="J100" s="49"/>
    </row>
  </sheetData>
  <mergeCells count="3">
    <mergeCell ref="C26:H27"/>
    <mergeCell ref="C29:H30"/>
    <mergeCell ref="C31:H3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847A75"/>
  </sheetPr>
  <dimension ref="A1:AE36"/>
  <sheetViews>
    <sheetView workbookViewId="0">
      <selection activeCell="C14" sqref="C14"/>
    </sheetView>
  </sheetViews>
  <sheetFormatPr baseColWidth="10" defaultColWidth="8.85546875" defaultRowHeight="15" x14ac:dyDescent="0.25"/>
  <cols>
    <col min="1" max="1" width="4.7109375" style="70" customWidth="1"/>
    <col min="2" max="2" width="16.85546875" style="53" customWidth="1"/>
    <col min="3" max="3" width="162.28515625" style="54" customWidth="1"/>
    <col min="4" max="31" width="9" style="51" customWidth="1"/>
    <col min="32" max="246" width="8.85546875" style="2"/>
    <col min="247" max="247" width="4.7109375" style="2" customWidth="1"/>
    <col min="248" max="248" width="16.85546875" style="2" customWidth="1"/>
    <col min="249" max="249" width="127.42578125" style="2" customWidth="1"/>
    <col min="250" max="250" width="46.7109375" style="2" customWidth="1"/>
    <col min="251" max="287" width="9" style="2" customWidth="1"/>
    <col min="288" max="502" width="8.85546875" style="2"/>
    <col min="503" max="503" width="4.7109375" style="2" customWidth="1"/>
    <col min="504" max="504" width="16.85546875" style="2" customWidth="1"/>
    <col min="505" max="505" width="127.42578125" style="2" customWidth="1"/>
    <col min="506" max="506" width="46.7109375" style="2" customWidth="1"/>
    <col min="507" max="543" width="9" style="2" customWidth="1"/>
    <col min="544" max="758" width="8.85546875" style="2"/>
    <col min="759" max="759" width="4.7109375" style="2" customWidth="1"/>
    <col min="760" max="760" width="16.85546875" style="2" customWidth="1"/>
    <col min="761" max="761" width="127.42578125" style="2" customWidth="1"/>
    <col min="762" max="762" width="46.7109375" style="2" customWidth="1"/>
    <col min="763" max="799" width="9" style="2" customWidth="1"/>
    <col min="800" max="1014" width="8.85546875" style="2"/>
    <col min="1015" max="1015" width="4.7109375" style="2" customWidth="1"/>
    <col min="1016" max="1016" width="16.85546875" style="2" customWidth="1"/>
    <col min="1017" max="1017" width="127.42578125" style="2" customWidth="1"/>
    <col min="1018" max="1018" width="46.7109375" style="2" customWidth="1"/>
    <col min="1019" max="1055" width="9" style="2" customWidth="1"/>
    <col min="1056" max="1270" width="8.85546875" style="2"/>
    <col min="1271" max="1271" width="4.7109375" style="2" customWidth="1"/>
    <col min="1272" max="1272" width="16.85546875" style="2" customWidth="1"/>
    <col min="1273" max="1273" width="127.42578125" style="2" customWidth="1"/>
    <col min="1274" max="1274" width="46.7109375" style="2" customWidth="1"/>
    <col min="1275" max="1311" width="9" style="2" customWidth="1"/>
    <col min="1312" max="1526" width="8.85546875" style="2"/>
    <col min="1527" max="1527" width="4.7109375" style="2" customWidth="1"/>
    <col min="1528" max="1528" width="16.85546875" style="2" customWidth="1"/>
    <col min="1529" max="1529" width="127.42578125" style="2" customWidth="1"/>
    <col min="1530" max="1530" width="46.7109375" style="2" customWidth="1"/>
    <col min="1531" max="1567" width="9" style="2" customWidth="1"/>
    <col min="1568" max="1782" width="8.85546875" style="2"/>
    <col min="1783" max="1783" width="4.7109375" style="2" customWidth="1"/>
    <col min="1784" max="1784" width="16.85546875" style="2" customWidth="1"/>
    <col min="1785" max="1785" width="127.42578125" style="2" customWidth="1"/>
    <col min="1786" max="1786" width="46.7109375" style="2" customWidth="1"/>
    <col min="1787" max="1823" width="9" style="2" customWidth="1"/>
    <col min="1824" max="2038" width="8.85546875" style="2"/>
    <col min="2039" max="2039" width="4.7109375" style="2" customWidth="1"/>
    <col min="2040" max="2040" width="16.85546875" style="2" customWidth="1"/>
    <col min="2041" max="2041" width="127.42578125" style="2" customWidth="1"/>
    <col min="2042" max="2042" width="46.7109375" style="2" customWidth="1"/>
    <col min="2043" max="2079" width="9" style="2" customWidth="1"/>
    <col min="2080" max="2294" width="8.85546875" style="2"/>
    <col min="2295" max="2295" width="4.7109375" style="2" customWidth="1"/>
    <col min="2296" max="2296" width="16.85546875" style="2" customWidth="1"/>
    <col min="2297" max="2297" width="127.42578125" style="2" customWidth="1"/>
    <col min="2298" max="2298" width="46.7109375" style="2" customWidth="1"/>
    <col min="2299" max="2335" width="9" style="2" customWidth="1"/>
    <col min="2336" max="2550" width="8.85546875" style="2"/>
    <col min="2551" max="2551" width="4.7109375" style="2" customWidth="1"/>
    <col min="2552" max="2552" width="16.85546875" style="2" customWidth="1"/>
    <col min="2553" max="2553" width="127.42578125" style="2" customWidth="1"/>
    <col min="2554" max="2554" width="46.7109375" style="2" customWidth="1"/>
    <col min="2555" max="2591" width="9" style="2" customWidth="1"/>
    <col min="2592" max="2806" width="8.85546875" style="2"/>
    <col min="2807" max="2807" width="4.7109375" style="2" customWidth="1"/>
    <col min="2808" max="2808" width="16.85546875" style="2" customWidth="1"/>
    <col min="2809" max="2809" width="127.42578125" style="2" customWidth="1"/>
    <col min="2810" max="2810" width="46.7109375" style="2" customWidth="1"/>
    <col min="2811" max="2847" width="9" style="2" customWidth="1"/>
    <col min="2848" max="3062" width="8.85546875" style="2"/>
    <col min="3063" max="3063" width="4.7109375" style="2" customWidth="1"/>
    <col min="3064" max="3064" width="16.85546875" style="2" customWidth="1"/>
    <col min="3065" max="3065" width="127.42578125" style="2" customWidth="1"/>
    <col min="3066" max="3066" width="46.7109375" style="2" customWidth="1"/>
    <col min="3067" max="3103" width="9" style="2" customWidth="1"/>
    <col min="3104" max="3318" width="8.85546875" style="2"/>
    <col min="3319" max="3319" width="4.7109375" style="2" customWidth="1"/>
    <col min="3320" max="3320" width="16.85546875" style="2" customWidth="1"/>
    <col min="3321" max="3321" width="127.42578125" style="2" customWidth="1"/>
    <col min="3322" max="3322" width="46.7109375" style="2" customWidth="1"/>
    <col min="3323" max="3359" width="9" style="2" customWidth="1"/>
    <col min="3360" max="3574" width="8.85546875" style="2"/>
    <col min="3575" max="3575" width="4.7109375" style="2" customWidth="1"/>
    <col min="3576" max="3576" width="16.85546875" style="2" customWidth="1"/>
    <col min="3577" max="3577" width="127.42578125" style="2" customWidth="1"/>
    <col min="3578" max="3578" width="46.7109375" style="2" customWidth="1"/>
    <col min="3579" max="3615" width="9" style="2" customWidth="1"/>
    <col min="3616" max="3830" width="8.85546875" style="2"/>
    <col min="3831" max="3831" width="4.7109375" style="2" customWidth="1"/>
    <col min="3832" max="3832" width="16.85546875" style="2" customWidth="1"/>
    <col min="3833" max="3833" width="127.42578125" style="2" customWidth="1"/>
    <col min="3834" max="3834" width="46.7109375" style="2" customWidth="1"/>
    <col min="3835" max="3871" width="9" style="2" customWidth="1"/>
    <col min="3872" max="4086" width="8.85546875" style="2"/>
    <col min="4087" max="4087" width="4.7109375" style="2" customWidth="1"/>
    <col min="4088" max="4088" width="16.85546875" style="2" customWidth="1"/>
    <col min="4089" max="4089" width="127.42578125" style="2" customWidth="1"/>
    <col min="4090" max="4090" width="46.7109375" style="2" customWidth="1"/>
    <col min="4091" max="4127" width="9" style="2" customWidth="1"/>
    <col min="4128" max="4342" width="8.85546875" style="2"/>
    <col min="4343" max="4343" width="4.7109375" style="2" customWidth="1"/>
    <col min="4344" max="4344" width="16.85546875" style="2" customWidth="1"/>
    <col min="4345" max="4345" width="127.42578125" style="2" customWidth="1"/>
    <col min="4346" max="4346" width="46.7109375" style="2" customWidth="1"/>
    <col min="4347" max="4383" width="9" style="2" customWidth="1"/>
    <col min="4384" max="4598" width="8.85546875" style="2"/>
    <col min="4599" max="4599" width="4.7109375" style="2" customWidth="1"/>
    <col min="4600" max="4600" width="16.85546875" style="2" customWidth="1"/>
    <col min="4601" max="4601" width="127.42578125" style="2" customWidth="1"/>
    <col min="4602" max="4602" width="46.7109375" style="2" customWidth="1"/>
    <col min="4603" max="4639" width="9" style="2" customWidth="1"/>
    <col min="4640" max="4854" width="8.85546875" style="2"/>
    <col min="4855" max="4855" width="4.7109375" style="2" customWidth="1"/>
    <col min="4856" max="4856" width="16.85546875" style="2" customWidth="1"/>
    <col min="4857" max="4857" width="127.42578125" style="2" customWidth="1"/>
    <col min="4858" max="4858" width="46.7109375" style="2" customWidth="1"/>
    <col min="4859" max="4895" width="9" style="2" customWidth="1"/>
    <col min="4896" max="5110" width="8.85546875" style="2"/>
    <col min="5111" max="5111" width="4.7109375" style="2" customWidth="1"/>
    <col min="5112" max="5112" width="16.85546875" style="2" customWidth="1"/>
    <col min="5113" max="5113" width="127.42578125" style="2" customWidth="1"/>
    <col min="5114" max="5114" width="46.7109375" style="2" customWidth="1"/>
    <col min="5115" max="5151" width="9" style="2" customWidth="1"/>
    <col min="5152" max="5366" width="8.85546875" style="2"/>
    <col min="5367" max="5367" width="4.7109375" style="2" customWidth="1"/>
    <col min="5368" max="5368" width="16.85546875" style="2" customWidth="1"/>
    <col min="5369" max="5369" width="127.42578125" style="2" customWidth="1"/>
    <col min="5370" max="5370" width="46.7109375" style="2" customWidth="1"/>
    <col min="5371" max="5407" width="9" style="2" customWidth="1"/>
    <col min="5408" max="5622" width="8.85546875" style="2"/>
    <col min="5623" max="5623" width="4.7109375" style="2" customWidth="1"/>
    <col min="5624" max="5624" width="16.85546875" style="2" customWidth="1"/>
    <col min="5625" max="5625" width="127.42578125" style="2" customWidth="1"/>
    <col min="5626" max="5626" width="46.7109375" style="2" customWidth="1"/>
    <col min="5627" max="5663" width="9" style="2" customWidth="1"/>
    <col min="5664" max="5878" width="8.85546875" style="2"/>
    <col min="5879" max="5879" width="4.7109375" style="2" customWidth="1"/>
    <col min="5880" max="5880" width="16.85546875" style="2" customWidth="1"/>
    <col min="5881" max="5881" width="127.42578125" style="2" customWidth="1"/>
    <col min="5882" max="5882" width="46.7109375" style="2" customWidth="1"/>
    <col min="5883" max="5919" width="9" style="2" customWidth="1"/>
    <col min="5920" max="6134" width="8.85546875" style="2"/>
    <col min="6135" max="6135" width="4.7109375" style="2" customWidth="1"/>
    <col min="6136" max="6136" width="16.85546875" style="2" customWidth="1"/>
    <col min="6137" max="6137" width="127.42578125" style="2" customWidth="1"/>
    <col min="6138" max="6138" width="46.7109375" style="2" customWidth="1"/>
    <col min="6139" max="6175" width="9" style="2" customWidth="1"/>
    <col min="6176" max="6390" width="8.85546875" style="2"/>
    <col min="6391" max="6391" width="4.7109375" style="2" customWidth="1"/>
    <col min="6392" max="6392" width="16.85546875" style="2" customWidth="1"/>
    <col min="6393" max="6393" width="127.42578125" style="2" customWidth="1"/>
    <col min="6394" max="6394" width="46.7109375" style="2" customWidth="1"/>
    <col min="6395" max="6431" width="9" style="2" customWidth="1"/>
    <col min="6432" max="6646" width="8.85546875" style="2"/>
    <col min="6647" max="6647" width="4.7109375" style="2" customWidth="1"/>
    <col min="6648" max="6648" width="16.85546875" style="2" customWidth="1"/>
    <col min="6649" max="6649" width="127.42578125" style="2" customWidth="1"/>
    <col min="6650" max="6650" width="46.7109375" style="2" customWidth="1"/>
    <col min="6651" max="6687" width="9" style="2" customWidth="1"/>
    <col min="6688" max="6902" width="8.85546875" style="2"/>
    <col min="6903" max="6903" width="4.7109375" style="2" customWidth="1"/>
    <col min="6904" max="6904" width="16.85546875" style="2" customWidth="1"/>
    <col min="6905" max="6905" width="127.42578125" style="2" customWidth="1"/>
    <col min="6906" max="6906" width="46.7109375" style="2" customWidth="1"/>
    <col min="6907" max="6943" width="9" style="2" customWidth="1"/>
    <col min="6944" max="7158" width="8.85546875" style="2"/>
    <col min="7159" max="7159" width="4.7109375" style="2" customWidth="1"/>
    <col min="7160" max="7160" width="16.85546875" style="2" customWidth="1"/>
    <col min="7161" max="7161" width="127.42578125" style="2" customWidth="1"/>
    <col min="7162" max="7162" width="46.7109375" style="2" customWidth="1"/>
    <col min="7163" max="7199" width="9" style="2" customWidth="1"/>
    <col min="7200" max="7414" width="8.85546875" style="2"/>
    <col min="7415" max="7415" width="4.7109375" style="2" customWidth="1"/>
    <col min="7416" max="7416" width="16.85546875" style="2" customWidth="1"/>
    <col min="7417" max="7417" width="127.42578125" style="2" customWidth="1"/>
    <col min="7418" max="7418" width="46.7109375" style="2" customWidth="1"/>
    <col min="7419" max="7455" width="9" style="2" customWidth="1"/>
    <col min="7456" max="7670" width="8.85546875" style="2"/>
    <col min="7671" max="7671" width="4.7109375" style="2" customWidth="1"/>
    <col min="7672" max="7672" width="16.85546875" style="2" customWidth="1"/>
    <col min="7673" max="7673" width="127.42578125" style="2" customWidth="1"/>
    <col min="7674" max="7674" width="46.7109375" style="2" customWidth="1"/>
    <col min="7675" max="7711" width="9" style="2" customWidth="1"/>
    <col min="7712" max="7926" width="8.85546875" style="2"/>
    <col min="7927" max="7927" width="4.7109375" style="2" customWidth="1"/>
    <col min="7928" max="7928" width="16.85546875" style="2" customWidth="1"/>
    <col min="7929" max="7929" width="127.42578125" style="2" customWidth="1"/>
    <col min="7930" max="7930" width="46.7109375" style="2" customWidth="1"/>
    <col min="7931" max="7967" width="9" style="2" customWidth="1"/>
    <col min="7968" max="8182" width="8.85546875" style="2"/>
    <col min="8183" max="8183" width="4.7109375" style="2" customWidth="1"/>
    <col min="8184" max="8184" width="16.85546875" style="2" customWidth="1"/>
    <col min="8185" max="8185" width="127.42578125" style="2" customWidth="1"/>
    <col min="8186" max="8186" width="46.7109375" style="2" customWidth="1"/>
    <col min="8187" max="8223" width="9" style="2" customWidth="1"/>
    <col min="8224" max="8438" width="8.85546875" style="2"/>
    <col min="8439" max="8439" width="4.7109375" style="2" customWidth="1"/>
    <col min="8440" max="8440" width="16.85546875" style="2" customWidth="1"/>
    <col min="8441" max="8441" width="127.42578125" style="2" customWidth="1"/>
    <col min="8442" max="8442" width="46.7109375" style="2" customWidth="1"/>
    <col min="8443" max="8479" width="9" style="2" customWidth="1"/>
    <col min="8480" max="8694" width="8.85546875" style="2"/>
    <col min="8695" max="8695" width="4.7109375" style="2" customWidth="1"/>
    <col min="8696" max="8696" width="16.85546875" style="2" customWidth="1"/>
    <col min="8697" max="8697" width="127.42578125" style="2" customWidth="1"/>
    <col min="8698" max="8698" width="46.7109375" style="2" customWidth="1"/>
    <col min="8699" max="8735" width="9" style="2" customWidth="1"/>
    <col min="8736" max="8950" width="8.85546875" style="2"/>
    <col min="8951" max="8951" width="4.7109375" style="2" customWidth="1"/>
    <col min="8952" max="8952" width="16.85546875" style="2" customWidth="1"/>
    <col min="8953" max="8953" width="127.42578125" style="2" customWidth="1"/>
    <col min="8954" max="8954" width="46.7109375" style="2" customWidth="1"/>
    <col min="8955" max="8991" width="9" style="2" customWidth="1"/>
    <col min="8992" max="9206" width="8.85546875" style="2"/>
    <col min="9207" max="9207" width="4.7109375" style="2" customWidth="1"/>
    <col min="9208" max="9208" width="16.85546875" style="2" customWidth="1"/>
    <col min="9209" max="9209" width="127.42578125" style="2" customWidth="1"/>
    <col min="9210" max="9210" width="46.7109375" style="2" customWidth="1"/>
    <col min="9211" max="9247" width="9" style="2" customWidth="1"/>
    <col min="9248" max="9462" width="8.85546875" style="2"/>
    <col min="9463" max="9463" width="4.7109375" style="2" customWidth="1"/>
    <col min="9464" max="9464" width="16.85546875" style="2" customWidth="1"/>
    <col min="9465" max="9465" width="127.42578125" style="2" customWidth="1"/>
    <col min="9466" max="9466" width="46.7109375" style="2" customWidth="1"/>
    <col min="9467" max="9503" width="9" style="2" customWidth="1"/>
    <col min="9504" max="9718" width="8.85546875" style="2"/>
    <col min="9719" max="9719" width="4.7109375" style="2" customWidth="1"/>
    <col min="9720" max="9720" width="16.85546875" style="2" customWidth="1"/>
    <col min="9721" max="9721" width="127.42578125" style="2" customWidth="1"/>
    <col min="9722" max="9722" width="46.7109375" style="2" customWidth="1"/>
    <col min="9723" max="9759" width="9" style="2" customWidth="1"/>
    <col min="9760" max="9974" width="8.85546875" style="2"/>
    <col min="9975" max="9975" width="4.7109375" style="2" customWidth="1"/>
    <col min="9976" max="9976" width="16.85546875" style="2" customWidth="1"/>
    <col min="9977" max="9977" width="127.42578125" style="2" customWidth="1"/>
    <col min="9978" max="9978" width="46.7109375" style="2" customWidth="1"/>
    <col min="9979" max="10015" width="9" style="2" customWidth="1"/>
    <col min="10016" max="10230" width="8.85546875" style="2"/>
    <col min="10231" max="10231" width="4.7109375" style="2" customWidth="1"/>
    <col min="10232" max="10232" width="16.85546875" style="2" customWidth="1"/>
    <col min="10233" max="10233" width="127.42578125" style="2" customWidth="1"/>
    <col min="10234" max="10234" width="46.7109375" style="2" customWidth="1"/>
    <col min="10235" max="10271" width="9" style="2" customWidth="1"/>
    <col min="10272" max="10486" width="8.85546875" style="2"/>
    <col min="10487" max="10487" width="4.7109375" style="2" customWidth="1"/>
    <col min="10488" max="10488" width="16.85546875" style="2" customWidth="1"/>
    <col min="10489" max="10489" width="127.42578125" style="2" customWidth="1"/>
    <col min="10490" max="10490" width="46.7109375" style="2" customWidth="1"/>
    <col min="10491" max="10527" width="9" style="2" customWidth="1"/>
    <col min="10528" max="10742" width="8.85546875" style="2"/>
    <col min="10743" max="10743" width="4.7109375" style="2" customWidth="1"/>
    <col min="10744" max="10744" width="16.85546875" style="2" customWidth="1"/>
    <col min="10745" max="10745" width="127.42578125" style="2" customWidth="1"/>
    <col min="10746" max="10746" width="46.7109375" style="2" customWidth="1"/>
    <col min="10747" max="10783" width="9" style="2" customWidth="1"/>
    <col min="10784" max="10998" width="8.85546875" style="2"/>
    <col min="10999" max="10999" width="4.7109375" style="2" customWidth="1"/>
    <col min="11000" max="11000" width="16.85546875" style="2" customWidth="1"/>
    <col min="11001" max="11001" width="127.42578125" style="2" customWidth="1"/>
    <col min="11002" max="11002" width="46.7109375" style="2" customWidth="1"/>
    <col min="11003" max="11039" width="9" style="2" customWidth="1"/>
    <col min="11040" max="11254" width="8.85546875" style="2"/>
    <col min="11255" max="11255" width="4.7109375" style="2" customWidth="1"/>
    <col min="11256" max="11256" width="16.85546875" style="2" customWidth="1"/>
    <col min="11257" max="11257" width="127.42578125" style="2" customWidth="1"/>
    <col min="11258" max="11258" width="46.7109375" style="2" customWidth="1"/>
    <col min="11259" max="11295" width="9" style="2" customWidth="1"/>
    <col min="11296" max="11510" width="8.85546875" style="2"/>
    <col min="11511" max="11511" width="4.7109375" style="2" customWidth="1"/>
    <col min="11512" max="11512" width="16.85546875" style="2" customWidth="1"/>
    <col min="11513" max="11513" width="127.42578125" style="2" customWidth="1"/>
    <col min="11514" max="11514" width="46.7109375" style="2" customWidth="1"/>
    <col min="11515" max="11551" width="9" style="2" customWidth="1"/>
    <col min="11552" max="11766" width="8.85546875" style="2"/>
    <col min="11767" max="11767" width="4.7109375" style="2" customWidth="1"/>
    <col min="11768" max="11768" width="16.85546875" style="2" customWidth="1"/>
    <col min="11769" max="11769" width="127.42578125" style="2" customWidth="1"/>
    <col min="11770" max="11770" width="46.7109375" style="2" customWidth="1"/>
    <col min="11771" max="11807" width="9" style="2" customWidth="1"/>
    <col min="11808" max="12022" width="8.85546875" style="2"/>
    <col min="12023" max="12023" width="4.7109375" style="2" customWidth="1"/>
    <col min="12024" max="12024" width="16.85546875" style="2" customWidth="1"/>
    <col min="12025" max="12025" width="127.42578125" style="2" customWidth="1"/>
    <col min="12026" max="12026" width="46.7109375" style="2" customWidth="1"/>
    <col min="12027" max="12063" width="9" style="2" customWidth="1"/>
    <col min="12064" max="12278" width="8.85546875" style="2"/>
    <col min="12279" max="12279" width="4.7109375" style="2" customWidth="1"/>
    <col min="12280" max="12280" width="16.85546875" style="2" customWidth="1"/>
    <col min="12281" max="12281" width="127.42578125" style="2" customWidth="1"/>
    <col min="12282" max="12282" width="46.7109375" style="2" customWidth="1"/>
    <col min="12283" max="12319" width="9" style="2" customWidth="1"/>
    <col min="12320" max="12534" width="8.85546875" style="2"/>
    <col min="12535" max="12535" width="4.7109375" style="2" customWidth="1"/>
    <col min="12536" max="12536" width="16.85546875" style="2" customWidth="1"/>
    <col min="12537" max="12537" width="127.42578125" style="2" customWidth="1"/>
    <col min="12538" max="12538" width="46.7109375" style="2" customWidth="1"/>
    <col min="12539" max="12575" width="9" style="2" customWidth="1"/>
    <col min="12576" max="12790" width="8.85546875" style="2"/>
    <col min="12791" max="12791" width="4.7109375" style="2" customWidth="1"/>
    <col min="12792" max="12792" width="16.85546875" style="2" customWidth="1"/>
    <col min="12793" max="12793" width="127.42578125" style="2" customWidth="1"/>
    <col min="12794" max="12794" width="46.7109375" style="2" customWidth="1"/>
    <col min="12795" max="12831" width="9" style="2" customWidth="1"/>
    <col min="12832" max="13046" width="8.85546875" style="2"/>
    <col min="13047" max="13047" width="4.7109375" style="2" customWidth="1"/>
    <col min="13048" max="13048" width="16.85546875" style="2" customWidth="1"/>
    <col min="13049" max="13049" width="127.42578125" style="2" customWidth="1"/>
    <col min="13050" max="13050" width="46.7109375" style="2" customWidth="1"/>
    <col min="13051" max="13087" width="9" style="2" customWidth="1"/>
    <col min="13088" max="13302" width="8.85546875" style="2"/>
    <col min="13303" max="13303" width="4.7109375" style="2" customWidth="1"/>
    <col min="13304" max="13304" width="16.85546875" style="2" customWidth="1"/>
    <col min="13305" max="13305" width="127.42578125" style="2" customWidth="1"/>
    <col min="13306" max="13306" width="46.7109375" style="2" customWidth="1"/>
    <col min="13307" max="13343" width="9" style="2" customWidth="1"/>
    <col min="13344" max="13558" width="8.85546875" style="2"/>
    <col min="13559" max="13559" width="4.7109375" style="2" customWidth="1"/>
    <col min="13560" max="13560" width="16.85546875" style="2" customWidth="1"/>
    <col min="13561" max="13561" width="127.42578125" style="2" customWidth="1"/>
    <col min="13562" max="13562" width="46.7109375" style="2" customWidth="1"/>
    <col min="13563" max="13599" width="9" style="2" customWidth="1"/>
    <col min="13600" max="13814" width="8.85546875" style="2"/>
    <col min="13815" max="13815" width="4.7109375" style="2" customWidth="1"/>
    <col min="13816" max="13816" width="16.85546875" style="2" customWidth="1"/>
    <col min="13817" max="13817" width="127.42578125" style="2" customWidth="1"/>
    <col min="13818" max="13818" width="46.7109375" style="2" customWidth="1"/>
    <col min="13819" max="13855" width="9" style="2" customWidth="1"/>
    <col min="13856" max="14070" width="8.85546875" style="2"/>
    <col min="14071" max="14071" width="4.7109375" style="2" customWidth="1"/>
    <col min="14072" max="14072" width="16.85546875" style="2" customWidth="1"/>
    <col min="14073" max="14073" width="127.42578125" style="2" customWidth="1"/>
    <col min="14074" max="14074" width="46.7109375" style="2" customWidth="1"/>
    <col min="14075" max="14111" width="9" style="2" customWidth="1"/>
    <col min="14112" max="14326" width="8.85546875" style="2"/>
    <col min="14327" max="14327" width="4.7109375" style="2" customWidth="1"/>
    <col min="14328" max="14328" width="16.85546875" style="2" customWidth="1"/>
    <col min="14329" max="14329" width="127.42578125" style="2" customWidth="1"/>
    <col min="14330" max="14330" width="46.7109375" style="2" customWidth="1"/>
    <col min="14331" max="14367" width="9" style="2" customWidth="1"/>
    <col min="14368" max="14582" width="8.85546875" style="2"/>
    <col min="14583" max="14583" width="4.7109375" style="2" customWidth="1"/>
    <col min="14584" max="14584" width="16.85546875" style="2" customWidth="1"/>
    <col min="14585" max="14585" width="127.42578125" style="2" customWidth="1"/>
    <col min="14586" max="14586" width="46.7109375" style="2" customWidth="1"/>
    <col min="14587" max="14623" width="9" style="2" customWidth="1"/>
    <col min="14624" max="14838" width="8.85546875" style="2"/>
    <col min="14839" max="14839" width="4.7109375" style="2" customWidth="1"/>
    <col min="14840" max="14840" width="16.85546875" style="2" customWidth="1"/>
    <col min="14841" max="14841" width="127.42578125" style="2" customWidth="1"/>
    <col min="14842" max="14842" width="46.7109375" style="2" customWidth="1"/>
    <col min="14843" max="14879" width="9" style="2" customWidth="1"/>
    <col min="14880" max="15094" width="8.85546875" style="2"/>
    <col min="15095" max="15095" width="4.7109375" style="2" customWidth="1"/>
    <col min="15096" max="15096" width="16.85546875" style="2" customWidth="1"/>
    <col min="15097" max="15097" width="127.42578125" style="2" customWidth="1"/>
    <col min="15098" max="15098" width="46.7109375" style="2" customWidth="1"/>
    <col min="15099" max="15135" width="9" style="2" customWidth="1"/>
    <col min="15136" max="15350" width="8.85546875" style="2"/>
    <col min="15351" max="15351" width="4.7109375" style="2" customWidth="1"/>
    <col min="15352" max="15352" width="16.85546875" style="2" customWidth="1"/>
    <col min="15353" max="15353" width="127.42578125" style="2" customWidth="1"/>
    <col min="15354" max="15354" width="46.7109375" style="2" customWidth="1"/>
    <col min="15355" max="15391" width="9" style="2" customWidth="1"/>
    <col min="15392" max="15606" width="8.85546875" style="2"/>
    <col min="15607" max="15607" width="4.7109375" style="2" customWidth="1"/>
    <col min="15608" max="15608" width="16.85546875" style="2" customWidth="1"/>
    <col min="15609" max="15609" width="127.42578125" style="2" customWidth="1"/>
    <col min="15610" max="15610" width="46.7109375" style="2" customWidth="1"/>
    <col min="15611" max="15647" width="9" style="2" customWidth="1"/>
    <col min="15648" max="15862" width="8.85546875" style="2"/>
    <col min="15863" max="15863" width="4.7109375" style="2" customWidth="1"/>
    <col min="15864" max="15864" width="16.85546875" style="2" customWidth="1"/>
    <col min="15865" max="15865" width="127.42578125" style="2" customWidth="1"/>
    <col min="15866" max="15866" width="46.7109375" style="2" customWidth="1"/>
    <col min="15867" max="15903" width="9" style="2" customWidth="1"/>
    <col min="15904" max="16118" width="8.85546875" style="2"/>
    <col min="16119" max="16119" width="4.7109375" style="2" customWidth="1"/>
    <col min="16120" max="16120" width="16.85546875" style="2" customWidth="1"/>
    <col min="16121" max="16121" width="127.42578125" style="2" customWidth="1"/>
    <col min="16122" max="16122" width="46.7109375" style="2" customWidth="1"/>
    <col min="16123" max="16159" width="9" style="2" customWidth="1"/>
    <col min="16160" max="16384" width="8.85546875" style="2"/>
  </cols>
  <sheetData>
    <row r="1" spans="1:31" ht="31.5" x14ac:dyDescent="0.5">
      <c r="A1" s="190" t="s">
        <v>236</v>
      </c>
      <c r="B1" s="191"/>
      <c r="C1" s="191"/>
    </row>
    <row r="2" spans="1:31" ht="31.5" x14ac:dyDescent="0.5">
      <c r="A2" s="52" t="s">
        <v>180</v>
      </c>
      <c r="B2" s="50"/>
      <c r="C2" s="50"/>
    </row>
    <row r="3" spans="1:31" x14ac:dyDescent="0.25">
      <c r="A3" s="30"/>
    </row>
    <row r="4" spans="1:31" s="37" customFormat="1" ht="18.75" x14ac:dyDescent="0.25">
      <c r="A4" s="55"/>
      <c r="B4" s="56"/>
      <c r="C4" s="57" t="s">
        <v>237</v>
      </c>
      <c r="D4" s="58"/>
      <c r="E4" s="58"/>
      <c r="F4" s="58"/>
      <c r="G4" s="58"/>
      <c r="H4" s="58"/>
      <c r="I4" s="58"/>
      <c r="J4" s="58"/>
      <c r="K4" s="58"/>
      <c r="L4" s="58"/>
      <c r="M4" s="58"/>
      <c r="N4" s="58"/>
      <c r="O4" s="58"/>
      <c r="P4" s="58"/>
      <c r="Q4" s="58"/>
      <c r="R4" s="58"/>
      <c r="S4" s="58"/>
      <c r="T4" s="58"/>
      <c r="U4" s="58"/>
      <c r="V4" s="58"/>
      <c r="W4" s="58"/>
      <c r="X4" s="58"/>
      <c r="Y4" s="58"/>
      <c r="Z4" s="58"/>
      <c r="AA4" s="58"/>
      <c r="AB4" s="58"/>
      <c r="AC4" s="58"/>
      <c r="AD4" s="58"/>
      <c r="AE4" s="58"/>
    </row>
    <row r="5" spans="1:31" ht="18.75" x14ac:dyDescent="0.25">
      <c r="A5" s="59" t="s">
        <v>238</v>
      </c>
      <c r="B5" s="60"/>
      <c r="C5" s="61"/>
    </row>
    <row r="6" spans="1:31" ht="14.45" customHeight="1" x14ac:dyDescent="0.25">
      <c r="A6" s="62" t="s">
        <v>239</v>
      </c>
      <c r="B6" s="62"/>
      <c r="C6" s="63"/>
    </row>
    <row r="7" spans="1:31" ht="60" x14ac:dyDescent="0.25">
      <c r="A7" s="64"/>
      <c r="B7" s="65" t="s">
        <v>240</v>
      </c>
      <c r="C7" s="66" t="s">
        <v>241</v>
      </c>
    </row>
    <row r="8" spans="1:31" ht="14.45" customHeight="1" x14ac:dyDescent="0.25">
      <c r="A8" s="62" t="s">
        <v>242</v>
      </c>
      <c r="B8" s="62"/>
      <c r="C8" s="63"/>
    </row>
    <row r="9" spans="1:31" ht="23.25" customHeight="1" x14ac:dyDescent="0.25">
      <c r="A9" s="67"/>
      <c r="B9" s="65" t="s">
        <v>243</v>
      </c>
      <c r="C9" s="68" t="s">
        <v>244</v>
      </c>
    </row>
    <row r="10" spans="1:31" ht="14.45" customHeight="1" x14ac:dyDescent="0.25">
      <c r="A10" s="62" t="s">
        <v>245</v>
      </c>
      <c r="B10" s="62"/>
      <c r="C10" s="63"/>
    </row>
    <row r="11" spans="1:31" ht="23.25" customHeight="1" x14ac:dyDescent="0.25">
      <c r="A11" s="67"/>
      <c r="B11" s="65" t="s">
        <v>246</v>
      </c>
      <c r="C11" s="68" t="s">
        <v>247</v>
      </c>
    </row>
    <row r="12" spans="1:31" ht="14.45" customHeight="1" x14ac:dyDescent="0.25">
      <c r="A12" s="62" t="s">
        <v>248</v>
      </c>
      <c r="B12" s="62"/>
      <c r="C12" s="63"/>
    </row>
    <row r="13" spans="1:31" ht="30" x14ac:dyDescent="0.25">
      <c r="A13" s="64"/>
      <c r="B13" s="65" t="s">
        <v>249</v>
      </c>
      <c r="C13" s="66" t="s">
        <v>250</v>
      </c>
    </row>
    <row r="14" spans="1:31" ht="14.45" customHeight="1" x14ac:dyDescent="0.25">
      <c r="A14" s="62" t="s">
        <v>251</v>
      </c>
      <c r="B14" s="62"/>
      <c r="C14" s="63"/>
    </row>
    <row r="15" spans="1:31" ht="38.25" customHeight="1" x14ac:dyDescent="0.25">
      <c r="A15" s="64"/>
      <c r="B15" s="65" t="s">
        <v>252</v>
      </c>
      <c r="C15" s="68" t="s">
        <v>253</v>
      </c>
    </row>
    <row r="16" spans="1:31" ht="14.45" customHeight="1" x14ac:dyDescent="0.25">
      <c r="A16" s="62" t="s">
        <v>254</v>
      </c>
      <c r="B16" s="62"/>
      <c r="C16" s="63"/>
    </row>
    <row r="17" spans="1:3" ht="26.25" customHeight="1" x14ac:dyDescent="0.25">
      <c r="A17" s="64"/>
      <c r="B17" s="65" t="s">
        <v>255</v>
      </c>
      <c r="C17" s="68" t="s">
        <v>256</v>
      </c>
    </row>
    <row r="18" spans="1:3" ht="14.45" customHeight="1" x14ac:dyDescent="0.25">
      <c r="A18" s="62" t="s">
        <v>257</v>
      </c>
      <c r="B18" s="62"/>
      <c r="C18" s="63"/>
    </row>
    <row r="19" spans="1:3" ht="40.5" customHeight="1" x14ac:dyDescent="0.25">
      <c r="A19" s="64"/>
      <c r="B19" s="65" t="s">
        <v>258</v>
      </c>
      <c r="C19" s="66" t="s">
        <v>259</v>
      </c>
    </row>
    <row r="20" spans="1:3" ht="18.75" x14ac:dyDescent="0.25">
      <c r="A20" s="59" t="s">
        <v>260</v>
      </c>
      <c r="B20" s="60"/>
      <c r="C20" s="69"/>
    </row>
    <row r="21" spans="1:3" ht="14.45" customHeight="1" x14ac:dyDescent="0.25">
      <c r="A21" s="62" t="s">
        <v>261</v>
      </c>
      <c r="B21" s="62"/>
      <c r="C21" s="63"/>
    </row>
    <row r="22" spans="1:3" ht="42.75" customHeight="1" x14ac:dyDescent="0.25">
      <c r="A22" s="67"/>
      <c r="B22" s="65" t="s">
        <v>262</v>
      </c>
      <c r="C22" s="66" t="s">
        <v>263</v>
      </c>
    </row>
    <row r="23" spans="1:3" ht="14.45" customHeight="1" x14ac:dyDescent="0.25">
      <c r="A23" s="62" t="s">
        <v>264</v>
      </c>
      <c r="B23" s="62"/>
      <c r="C23" s="63"/>
    </row>
    <row r="24" spans="1:3" ht="30" x14ac:dyDescent="0.25">
      <c r="A24" s="64"/>
      <c r="B24" s="65" t="s">
        <v>265</v>
      </c>
      <c r="C24" s="68" t="s">
        <v>266</v>
      </c>
    </row>
    <row r="25" spans="1:3" ht="14.45" customHeight="1" x14ac:dyDescent="0.25">
      <c r="A25" s="62" t="s">
        <v>267</v>
      </c>
      <c r="B25" s="62"/>
      <c r="C25" s="63"/>
    </row>
    <row r="26" spans="1:3" ht="38.25" customHeight="1" x14ac:dyDescent="0.25">
      <c r="A26" s="64"/>
      <c r="B26" s="65" t="s">
        <v>268</v>
      </c>
      <c r="C26" s="68" t="s">
        <v>269</v>
      </c>
    </row>
    <row r="27" spans="1:3" ht="14.45" customHeight="1" x14ac:dyDescent="0.25">
      <c r="A27" s="62" t="s">
        <v>270</v>
      </c>
      <c r="B27" s="62"/>
      <c r="C27" s="63"/>
    </row>
    <row r="28" spans="1:3" ht="34.5" customHeight="1" x14ac:dyDescent="0.25">
      <c r="A28" s="64"/>
      <c r="B28" s="65" t="s">
        <v>271</v>
      </c>
      <c r="C28" s="68" t="s">
        <v>272</v>
      </c>
    </row>
    <row r="29" spans="1:3" x14ac:dyDescent="0.25">
      <c r="A29" s="62" t="s">
        <v>273</v>
      </c>
      <c r="B29" s="62"/>
      <c r="C29" s="63"/>
    </row>
    <row r="30" spans="1:3" ht="60" x14ac:dyDescent="0.25">
      <c r="A30" s="64"/>
      <c r="B30" s="65" t="s">
        <v>274</v>
      </c>
      <c r="C30" s="68" t="s">
        <v>275</v>
      </c>
    </row>
    <row r="31" spans="1:3" x14ac:dyDescent="0.25">
      <c r="A31" s="62" t="s">
        <v>276</v>
      </c>
      <c r="B31" s="62"/>
      <c r="C31" s="63"/>
    </row>
    <row r="32" spans="1:3" ht="30" x14ac:dyDescent="0.25">
      <c r="A32" s="64"/>
      <c r="B32" s="65" t="s">
        <v>277</v>
      </c>
      <c r="C32" s="68" t="s">
        <v>278</v>
      </c>
    </row>
    <row r="33" spans="1:3" x14ac:dyDescent="0.25">
      <c r="A33" s="62" t="s">
        <v>279</v>
      </c>
      <c r="B33" s="62"/>
      <c r="C33" s="63"/>
    </row>
    <row r="34" spans="1:3" ht="30" x14ac:dyDescent="0.25">
      <c r="A34" s="64"/>
      <c r="B34" s="65" t="s">
        <v>280</v>
      </c>
      <c r="C34" s="68" t="s">
        <v>281</v>
      </c>
    </row>
    <row r="35" spans="1:3" x14ac:dyDescent="0.25">
      <c r="A35" s="192" t="s">
        <v>282</v>
      </c>
      <c r="B35" s="193"/>
      <c r="C35" s="194"/>
    </row>
    <row r="36" spans="1:3" ht="60" x14ac:dyDescent="0.25">
      <c r="B36" s="65" t="s">
        <v>283</v>
      </c>
      <c r="C36" s="68" t="s">
        <v>284</v>
      </c>
    </row>
  </sheetData>
  <mergeCells count="2">
    <mergeCell ref="A1:C1"/>
    <mergeCell ref="A35:C3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36E00"/>
  </sheetPr>
  <dimension ref="A1:W413"/>
  <sheetViews>
    <sheetView workbookViewId="0"/>
  </sheetViews>
  <sheetFormatPr baseColWidth="10" defaultColWidth="8.85546875" defaultRowHeight="15" x14ac:dyDescent="0.25"/>
  <cols>
    <col min="1" max="1" width="13.28515625" style="76" customWidth="1"/>
    <col min="2" max="2" width="60.7109375" style="76" customWidth="1"/>
    <col min="3" max="3" width="39" style="76" customWidth="1"/>
    <col min="4" max="4" width="35" style="76" customWidth="1"/>
    <col min="5" max="5" width="6.7109375" style="76" customWidth="1"/>
    <col min="6" max="6" width="41.7109375" style="76" customWidth="1"/>
    <col min="7" max="7" width="41.7109375" style="73" customWidth="1"/>
    <col min="8" max="8" width="7.28515625" style="76" customWidth="1"/>
    <col min="9" max="10" width="38" style="76" customWidth="1"/>
    <col min="11" max="11" width="47.7109375" style="76" customWidth="1"/>
    <col min="12" max="12" width="7.28515625" style="76" hidden="1" customWidth="1"/>
    <col min="13" max="13" width="37" style="76" customWidth="1"/>
    <col min="14" max="14" width="25.7109375" style="73" customWidth="1"/>
    <col min="15" max="19" width="8.85546875" style="74"/>
    <col min="20" max="20" width="27.85546875" style="74" customWidth="1"/>
    <col min="21" max="22" width="8.85546875" style="74"/>
    <col min="23" max="23" width="8.85546875" style="74" hidden="1" customWidth="1"/>
    <col min="24" max="16384" width="8.85546875" style="74"/>
  </cols>
  <sheetData>
    <row r="1" spans="1:13" ht="31.5" x14ac:dyDescent="0.25">
      <c r="A1" s="1" t="s">
        <v>285</v>
      </c>
      <c r="B1" s="1"/>
      <c r="C1" s="73"/>
      <c r="D1" s="73"/>
      <c r="E1" s="73"/>
      <c r="F1" s="22" t="s">
        <v>286</v>
      </c>
      <c r="H1" s="73"/>
      <c r="I1" s="1"/>
      <c r="J1" s="73"/>
      <c r="K1" s="73"/>
      <c r="L1" s="73"/>
      <c r="M1" s="73"/>
    </row>
    <row r="2" spans="1:13" x14ac:dyDescent="0.25">
      <c r="A2" s="73"/>
      <c r="B2" s="75"/>
      <c r="C2" s="75"/>
      <c r="D2" s="73"/>
      <c r="E2" s="73"/>
      <c r="F2" s="73"/>
      <c r="H2" s="73"/>
      <c r="L2" s="73"/>
      <c r="M2" s="73"/>
    </row>
    <row r="3" spans="1:13" ht="18.75" x14ac:dyDescent="0.25">
      <c r="A3" s="77"/>
      <c r="B3" s="78" t="s">
        <v>287</v>
      </c>
      <c r="C3" s="121" t="s">
        <v>288</v>
      </c>
      <c r="D3" s="77"/>
      <c r="E3" s="77"/>
      <c r="F3" s="73"/>
      <c r="G3" s="77"/>
      <c r="H3" s="73"/>
      <c r="L3" s="73"/>
      <c r="M3" s="73"/>
    </row>
    <row r="4" spans="1:13" x14ac:dyDescent="0.25">
      <c r="H4" s="73"/>
      <c r="L4" s="73"/>
      <c r="M4" s="73"/>
    </row>
    <row r="5" spans="1:13" ht="18.75" x14ac:dyDescent="0.25">
      <c r="A5" s="79"/>
      <c r="B5" s="80" t="s">
        <v>289</v>
      </c>
      <c r="C5" s="79"/>
      <c r="E5" s="81"/>
      <c r="F5" s="81"/>
      <c r="H5" s="73"/>
      <c r="L5" s="73"/>
      <c r="M5" s="73"/>
    </row>
    <row r="6" spans="1:13" x14ac:dyDescent="0.25">
      <c r="B6" s="82" t="s">
        <v>290</v>
      </c>
      <c r="C6" s="81"/>
      <c r="D6" s="81"/>
      <c r="H6" s="73"/>
      <c r="L6" s="73"/>
      <c r="M6" s="73"/>
    </row>
    <row r="7" spans="1:13" x14ac:dyDescent="0.25">
      <c r="B7" s="82" t="s">
        <v>291</v>
      </c>
      <c r="C7" s="81"/>
      <c r="D7" s="81"/>
      <c r="H7" s="73"/>
      <c r="L7" s="73"/>
      <c r="M7" s="73"/>
    </row>
    <row r="8" spans="1:13" x14ac:dyDescent="0.25">
      <c r="B8" s="82" t="s">
        <v>292</v>
      </c>
      <c r="C8" s="81"/>
      <c r="D8" s="81"/>
      <c r="F8" s="76" t="s">
        <v>293</v>
      </c>
      <c r="H8" s="73"/>
      <c r="L8" s="73"/>
      <c r="M8" s="73"/>
    </row>
    <row r="9" spans="1:13" x14ac:dyDescent="0.25">
      <c r="B9" s="82" t="s">
        <v>294</v>
      </c>
      <c r="H9" s="73"/>
      <c r="L9" s="73"/>
      <c r="M9" s="73"/>
    </row>
    <row r="10" spans="1:13" x14ac:dyDescent="0.25">
      <c r="B10" s="82" t="s">
        <v>295</v>
      </c>
      <c r="H10" s="73"/>
      <c r="L10" s="73"/>
      <c r="M10" s="73"/>
    </row>
    <row r="11" spans="1:13" x14ac:dyDescent="0.25">
      <c r="B11" s="83" t="s">
        <v>296</v>
      </c>
      <c r="H11" s="73"/>
      <c r="L11" s="73"/>
      <c r="M11" s="73"/>
    </row>
    <row r="12" spans="1:13" x14ac:dyDescent="0.25">
      <c r="B12" s="84"/>
      <c r="H12" s="73"/>
      <c r="L12" s="73"/>
      <c r="M12" s="73"/>
    </row>
    <row r="13" spans="1:13" ht="37.5" x14ac:dyDescent="0.25">
      <c r="A13" s="85" t="s">
        <v>297</v>
      </c>
      <c r="B13" s="85" t="s">
        <v>290</v>
      </c>
      <c r="C13" s="86"/>
      <c r="D13" s="86"/>
      <c r="E13" s="86"/>
      <c r="F13" s="86"/>
      <c r="G13" s="87"/>
      <c r="H13" s="73"/>
      <c r="L13" s="73"/>
      <c r="M13" s="73"/>
    </row>
    <row r="14" spans="1:13" x14ac:dyDescent="0.25">
      <c r="A14" s="88" t="s">
        <v>298</v>
      </c>
      <c r="B14" s="169" t="s">
        <v>299</v>
      </c>
      <c r="C14" s="76" t="s">
        <v>163</v>
      </c>
      <c r="E14" s="81"/>
      <c r="F14" s="81"/>
      <c r="H14" s="73"/>
      <c r="L14" s="73"/>
      <c r="M14" s="73"/>
    </row>
    <row r="15" spans="1:13" ht="30" x14ac:dyDescent="0.25">
      <c r="A15" s="88" t="s">
        <v>300</v>
      </c>
      <c r="B15" s="169" t="s">
        <v>301</v>
      </c>
      <c r="C15" s="76" t="s">
        <v>164</v>
      </c>
      <c r="E15" s="81"/>
      <c r="F15" s="81"/>
      <c r="H15" s="73"/>
      <c r="L15" s="73"/>
      <c r="M15" s="73"/>
    </row>
    <row r="16" spans="1:13" x14ac:dyDescent="0.25">
      <c r="A16" s="88" t="s">
        <v>302</v>
      </c>
      <c r="B16" s="169" t="s">
        <v>303</v>
      </c>
      <c r="C16" s="76" t="s">
        <v>304</v>
      </c>
      <c r="E16" s="81"/>
      <c r="F16" s="81"/>
      <c r="H16" s="73"/>
      <c r="L16" s="73"/>
      <c r="M16" s="73"/>
    </row>
    <row r="17" spans="1:23" ht="30" x14ac:dyDescent="0.25">
      <c r="A17" s="88" t="s">
        <v>305</v>
      </c>
      <c r="B17" s="169" t="s">
        <v>306</v>
      </c>
      <c r="C17" s="176" t="s">
        <v>307</v>
      </c>
      <c r="E17" s="81"/>
      <c r="F17" s="81"/>
      <c r="H17" s="73"/>
      <c r="L17" s="73"/>
      <c r="M17" s="73"/>
    </row>
    <row r="18" spans="1:23" x14ac:dyDescent="0.25">
      <c r="A18" s="88" t="s">
        <v>308</v>
      </c>
      <c r="B18" s="169" t="s">
        <v>309</v>
      </c>
      <c r="C18" s="167">
        <v>46295</v>
      </c>
      <c r="E18" s="81"/>
      <c r="F18" s="81"/>
      <c r="H18" s="73"/>
      <c r="L18" s="73"/>
      <c r="M18" s="73"/>
    </row>
    <row r="19" spans="1:23" x14ac:dyDescent="0.25">
      <c r="A19" s="88" t="s">
        <v>310</v>
      </c>
      <c r="B19" s="169" t="s">
        <v>311</v>
      </c>
      <c r="C19" s="177" t="s">
        <v>312</v>
      </c>
      <c r="E19" s="81"/>
      <c r="F19" s="81"/>
      <c r="H19" s="73"/>
      <c r="L19" s="73"/>
      <c r="M19" s="73"/>
    </row>
    <row r="20" spans="1:23" x14ac:dyDescent="0.25">
      <c r="A20" s="88" t="s">
        <v>313</v>
      </c>
      <c r="B20" s="89" t="s">
        <v>314</v>
      </c>
      <c r="E20" s="81"/>
      <c r="F20" s="81"/>
      <c r="H20" s="73"/>
      <c r="L20" s="73"/>
      <c r="M20" s="73"/>
    </row>
    <row r="21" spans="1:23" x14ac:dyDescent="0.25">
      <c r="A21" s="88" t="s">
        <v>315</v>
      </c>
      <c r="B21" s="89" t="s">
        <v>316</v>
      </c>
      <c r="E21" s="81"/>
      <c r="F21" s="81"/>
      <c r="H21" s="73"/>
      <c r="L21" s="73"/>
      <c r="M21" s="73"/>
    </row>
    <row r="22" spans="1:23" x14ac:dyDescent="0.25">
      <c r="A22" s="88" t="s">
        <v>317</v>
      </c>
      <c r="B22" s="89"/>
      <c r="E22" s="81"/>
      <c r="F22" s="81"/>
      <c r="H22" s="73"/>
      <c r="L22" s="73"/>
      <c r="M22" s="73"/>
    </row>
    <row r="23" spans="1:23" x14ac:dyDescent="0.25">
      <c r="A23" s="88" t="s">
        <v>318</v>
      </c>
      <c r="B23" s="89"/>
      <c r="E23" s="81"/>
      <c r="F23" s="81"/>
      <c r="H23" s="73"/>
      <c r="L23" s="73"/>
      <c r="M23" s="73"/>
    </row>
    <row r="24" spans="1:23" x14ac:dyDescent="0.25">
      <c r="A24" s="88" t="s">
        <v>319</v>
      </c>
      <c r="B24" s="89"/>
      <c r="E24" s="81"/>
      <c r="F24" s="81"/>
      <c r="H24" s="73"/>
      <c r="L24" s="73"/>
      <c r="M24" s="73"/>
    </row>
    <row r="25" spans="1:23" x14ac:dyDescent="0.25">
      <c r="A25" s="88" t="s">
        <v>320</v>
      </c>
      <c r="B25" s="89"/>
      <c r="E25" s="81"/>
      <c r="F25" s="81"/>
      <c r="H25" s="73"/>
      <c r="L25" s="73"/>
      <c r="M25" s="73"/>
    </row>
    <row r="26" spans="1:23" ht="18.75" x14ac:dyDescent="0.25">
      <c r="A26" s="86"/>
      <c r="B26" s="85" t="s">
        <v>291</v>
      </c>
      <c r="C26" s="86"/>
      <c r="D26" s="86"/>
      <c r="E26" s="86"/>
      <c r="F26" s="86"/>
      <c r="G26" s="87"/>
      <c r="H26" s="73"/>
      <c r="L26" s="73"/>
      <c r="M26" s="73"/>
    </row>
    <row r="27" spans="1:23" x14ac:dyDescent="0.25">
      <c r="A27" s="88" t="s">
        <v>321</v>
      </c>
      <c r="B27" s="90" t="s">
        <v>322</v>
      </c>
      <c r="C27" s="76" t="s">
        <v>323</v>
      </c>
      <c r="H27" s="73"/>
      <c r="L27" s="73"/>
      <c r="M27" s="73"/>
    </row>
    <row r="28" spans="1:23" x14ac:dyDescent="0.25">
      <c r="A28" s="88" t="s">
        <v>324</v>
      </c>
      <c r="B28" s="90" t="s">
        <v>325</v>
      </c>
      <c r="C28" s="76" t="s">
        <v>323</v>
      </c>
      <c r="H28" s="73"/>
      <c r="L28" s="73"/>
      <c r="W28" s="76" t="s">
        <v>323</v>
      </c>
    </row>
    <row r="29" spans="1:23" x14ac:dyDescent="0.25">
      <c r="A29" s="88" t="s">
        <v>326</v>
      </c>
      <c r="B29" s="90" t="s">
        <v>327</v>
      </c>
      <c r="C29" s="76" t="s">
        <v>323</v>
      </c>
      <c r="H29" s="73"/>
      <c r="L29" s="73"/>
      <c r="W29" s="76" t="s">
        <v>328</v>
      </c>
    </row>
    <row r="30" spans="1:23" ht="39.75" customHeight="1" x14ac:dyDescent="0.25">
      <c r="A30" s="88" t="s">
        <v>329</v>
      </c>
      <c r="B30" s="90" t="s">
        <v>330</v>
      </c>
      <c r="C30" s="176" t="s">
        <v>331</v>
      </c>
      <c r="H30" s="73"/>
      <c r="L30" s="73"/>
      <c r="W30" s="76" t="s">
        <v>332</v>
      </c>
    </row>
    <row r="31" spans="1:23" x14ac:dyDescent="0.25">
      <c r="A31" s="88" t="s">
        <v>333</v>
      </c>
      <c r="B31" s="91"/>
      <c r="H31" s="73"/>
      <c r="L31" s="73"/>
      <c r="M31" s="73"/>
    </row>
    <row r="32" spans="1:23" x14ac:dyDescent="0.25">
      <c r="A32" s="88" t="s">
        <v>334</v>
      </c>
      <c r="B32" s="91"/>
      <c r="H32" s="73"/>
      <c r="L32" s="73"/>
      <c r="M32" s="73"/>
    </row>
    <row r="33" spans="1:14" x14ac:dyDescent="0.25">
      <c r="A33" s="88" t="s">
        <v>335</v>
      </c>
      <c r="B33" s="91"/>
      <c r="H33" s="73"/>
      <c r="L33" s="73"/>
      <c r="M33" s="73"/>
    </row>
    <row r="34" spans="1:14" x14ac:dyDescent="0.25">
      <c r="A34" s="88" t="s">
        <v>336</v>
      </c>
      <c r="B34" s="91"/>
      <c r="H34" s="73"/>
      <c r="L34" s="73"/>
      <c r="M34" s="73"/>
    </row>
    <row r="35" spans="1:14" x14ac:dyDescent="0.25">
      <c r="A35" s="88" t="s">
        <v>337</v>
      </c>
      <c r="B35" s="81"/>
      <c r="H35" s="73"/>
      <c r="L35" s="73"/>
      <c r="M35" s="73"/>
    </row>
    <row r="36" spans="1:14" ht="18.75" x14ac:dyDescent="0.25">
      <c r="A36" s="85"/>
      <c r="B36" s="85" t="s">
        <v>292</v>
      </c>
      <c r="C36" s="85"/>
      <c r="D36" s="86"/>
      <c r="E36" s="86"/>
      <c r="F36" s="86"/>
      <c r="G36" s="87"/>
      <c r="H36" s="73"/>
      <c r="L36" s="73"/>
      <c r="M36" s="73"/>
    </row>
    <row r="37" spans="1:14" ht="15" customHeight="1" x14ac:dyDescent="0.25">
      <c r="A37" s="93"/>
      <c r="B37" s="92" t="s">
        <v>338</v>
      </c>
      <c r="C37" s="93" t="s">
        <v>339</v>
      </c>
      <c r="D37" s="93"/>
      <c r="E37" s="93"/>
      <c r="F37" s="93"/>
      <c r="G37" s="94"/>
      <c r="H37" s="73"/>
      <c r="L37" s="73"/>
      <c r="M37" s="73"/>
    </row>
    <row r="38" spans="1:14" x14ac:dyDescent="0.25">
      <c r="A38" s="88" t="s">
        <v>340</v>
      </c>
      <c r="B38" s="88" t="s">
        <v>341</v>
      </c>
      <c r="C38" s="71">
        <v>3291.6822840199998</v>
      </c>
      <c r="H38" s="73"/>
      <c r="L38" s="73"/>
      <c r="M38" s="73"/>
    </row>
    <row r="39" spans="1:14" x14ac:dyDescent="0.25">
      <c r="A39" s="88" t="s">
        <v>342</v>
      </c>
      <c r="B39" s="88" t="s">
        <v>343</v>
      </c>
      <c r="C39" s="71">
        <v>2150</v>
      </c>
      <c r="H39" s="73"/>
      <c r="L39" s="73"/>
      <c r="M39" s="73"/>
      <c r="N39" s="74"/>
    </row>
    <row r="40" spans="1:14" x14ac:dyDescent="0.25">
      <c r="A40" s="88" t="s">
        <v>344</v>
      </c>
      <c r="B40" s="95" t="s">
        <v>345</v>
      </c>
      <c r="C40" s="71" t="s">
        <v>346</v>
      </c>
      <c r="H40" s="73"/>
      <c r="L40" s="73"/>
      <c r="M40" s="73"/>
      <c r="N40" s="74"/>
    </row>
    <row r="41" spans="1:14" x14ac:dyDescent="0.25">
      <c r="A41" s="88" t="s">
        <v>347</v>
      </c>
      <c r="B41" s="95" t="s">
        <v>348</v>
      </c>
      <c r="C41" s="71" t="s">
        <v>346</v>
      </c>
      <c r="H41" s="73"/>
      <c r="L41" s="73"/>
      <c r="M41" s="73"/>
      <c r="N41" s="74"/>
    </row>
    <row r="42" spans="1:14" x14ac:dyDescent="0.25">
      <c r="A42" s="88" t="s">
        <v>349</v>
      </c>
      <c r="B42" s="89"/>
      <c r="C42" s="71"/>
      <c r="H42" s="73"/>
      <c r="L42" s="73"/>
      <c r="M42" s="73"/>
      <c r="N42" s="74"/>
    </row>
    <row r="43" spans="1:14" x14ac:dyDescent="0.25">
      <c r="A43" s="96" t="s">
        <v>350</v>
      </c>
      <c r="H43" s="73"/>
      <c r="L43" s="73"/>
      <c r="M43" s="73"/>
      <c r="N43" s="74"/>
    </row>
    <row r="44" spans="1:14" ht="15" customHeight="1" x14ac:dyDescent="0.25">
      <c r="A44" s="93"/>
      <c r="B44" s="93" t="s">
        <v>351</v>
      </c>
      <c r="C44" s="93" t="s">
        <v>352</v>
      </c>
      <c r="D44" s="93" t="s">
        <v>353</v>
      </c>
      <c r="E44" s="93"/>
      <c r="F44" s="93" t="s">
        <v>354</v>
      </c>
      <c r="G44" s="93" t="s">
        <v>355</v>
      </c>
      <c r="I44" s="73"/>
      <c r="J44" s="73"/>
      <c r="K44" s="74"/>
      <c r="L44" s="74"/>
      <c r="M44" s="74"/>
      <c r="N44" s="74"/>
    </row>
    <row r="45" spans="1:14" x14ac:dyDescent="0.25">
      <c r="A45" s="88" t="s">
        <v>356</v>
      </c>
      <c r="B45" s="88" t="s">
        <v>357</v>
      </c>
      <c r="C45" s="97">
        <v>0.05</v>
      </c>
      <c r="D45" s="98">
        <f>IF(OR(C38="[For completion]",C39="[For completion]"),"Please complete G.3.1.1 and G.3.1.2",(C38/C39-1-MAX(C45,F45)))</f>
        <v>0.48101501582325562</v>
      </c>
      <c r="E45" s="97"/>
      <c r="F45" s="97">
        <v>0</v>
      </c>
      <c r="G45" s="76" t="s">
        <v>346</v>
      </c>
      <c r="H45" s="73"/>
      <c r="L45" s="73"/>
      <c r="M45" s="73"/>
      <c r="N45" s="74"/>
    </row>
    <row r="46" spans="1:14" x14ac:dyDescent="0.25">
      <c r="A46" s="88"/>
      <c r="B46" s="88"/>
      <c r="C46" s="97"/>
      <c r="D46" s="97"/>
      <c r="E46" s="97"/>
      <c r="F46" s="97"/>
      <c r="G46" s="99"/>
      <c r="H46" s="73"/>
      <c r="L46" s="73"/>
      <c r="M46" s="73"/>
      <c r="N46" s="74"/>
    </row>
    <row r="47" spans="1:14" x14ac:dyDescent="0.25">
      <c r="A47" s="88" t="s">
        <v>358</v>
      </c>
      <c r="B47" s="88" t="s">
        <v>359</v>
      </c>
      <c r="C47" s="71">
        <f>IF(OR(C38="[For completion]",C39="[For completion]"),"", C38-C39)</f>
        <v>1141.6822840199998</v>
      </c>
      <c r="D47" s="97"/>
      <c r="E47" s="97"/>
      <c r="F47" s="97"/>
      <c r="G47" s="99"/>
      <c r="H47" s="73"/>
      <c r="L47" s="73"/>
      <c r="M47" s="73"/>
      <c r="N47" s="74"/>
    </row>
    <row r="48" spans="1:14" x14ac:dyDescent="0.25">
      <c r="A48" s="88" t="s">
        <v>360</v>
      </c>
      <c r="B48" s="88"/>
      <c r="C48" s="99"/>
      <c r="D48" s="99"/>
      <c r="E48" s="99"/>
      <c r="F48" s="99"/>
      <c r="G48" s="99"/>
      <c r="H48" s="73"/>
      <c r="L48" s="73"/>
      <c r="M48" s="73"/>
      <c r="N48" s="74"/>
    </row>
    <row r="49" spans="1:14" x14ac:dyDescent="0.25">
      <c r="A49" s="88" t="s">
        <v>361</v>
      </c>
      <c r="B49" s="95" t="s">
        <v>362</v>
      </c>
      <c r="C49" s="97"/>
      <c r="D49" s="97"/>
      <c r="E49" s="97"/>
      <c r="F49" s="97"/>
      <c r="G49" s="97"/>
      <c r="H49" s="73"/>
      <c r="L49" s="73"/>
      <c r="M49" s="73"/>
      <c r="N49" s="74"/>
    </row>
    <row r="50" spans="1:14" x14ac:dyDescent="0.25">
      <c r="A50" s="88" t="s">
        <v>363</v>
      </c>
      <c r="B50" s="95" t="s">
        <v>364</v>
      </c>
      <c r="C50" s="97"/>
      <c r="D50" s="97"/>
      <c r="E50" s="97"/>
      <c r="F50" s="97"/>
      <c r="G50" s="97"/>
      <c r="H50" s="73"/>
      <c r="L50" s="73"/>
      <c r="M50" s="73"/>
      <c r="N50" s="74"/>
    </row>
    <row r="51" spans="1:14" x14ac:dyDescent="0.25">
      <c r="A51" s="88" t="s">
        <v>365</v>
      </c>
      <c r="B51" s="95" t="s">
        <v>366</v>
      </c>
      <c r="C51" s="97"/>
      <c r="D51" s="97"/>
      <c r="E51" s="97"/>
      <c r="F51" s="97"/>
      <c r="G51" s="97"/>
      <c r="H51" s="73"/>
      <c r="L51" s="73"/>
      <c r="M51" s="73"/>
      <c r="N51" s="74"/>
    </row>
    <row r="52" spans="1:14" ht="15" customHeight="1" x14ac:dyDescent="0.25">
      <c r="A52" s="93"/>
      <c r="B52" s="92" t="s">
        <v>367</v>
      </c>
      <c r="C52" s="93" t="s">
        <v>339</v>
      </c>
      <c r="D52" s="93"/>
      <c r="E52" s="93"/>
      <c r="F52" s="94" t="s">
        <v>368</v>
      </c>
      <c r="G52" s="94"/>
      <c r="H52" s="73"/>
      <c r="L52" s="73"/>
      <c r="M52" s="73"/>
      <c r="N52" s="74"/>
    </row>
    <row r="53" spans="1:14" x14ac:dyDescent="0.25">
      <c r="A53" s="88" t="s">
        <v>369</v>
      </c>
      <c r="B53" s="88" t="s">
        <v>370</v>
      </c>
      <c r="C53" s="155">
        <v>2756.6822840199998</v>
      </c>
      <c r="E53" s="100"/>
      <c r="F53" s="101">
        <f>IF($C$58=0,"",IF(C53="[for completion]","",C53/$C$58))</f>
        <v>0.83746912556012976</v>
      </c>
      <c r="G53" s="102"/>
      <c r="H53" s="73"/>
      <c r="L53" s="73"/>
      <c r="M53" s="73"/>
      <c r="N53" s="74"/>
    </row>
    <row r="54" spans="1:14" x14ac:dyDescent="0.25">
      <c r="A54" s="88" t="s">
        <v>371</v>
      </c>
      <c r="B54" s="88" t="s">
        <v>372</v>
      </c>
      <c r="C54" s="155">
        <v>0</v>
      </c>
      <c r="E54" s="100"/>
      <c r="F54" s="101">
        <f>IF($C$58=0,"",IF(C54="[for completion]","",C54/$C$58))</f>
        <v>0</v>
      </c>
      <c r="G54" s="102"/>
      <c r="H54" s="73"/>
      <c r="L54" s="73"/>
      <c r="M54" s="73"/>
      <c r="N54" s="74"/>
    </row>
    <row r="55" spans="1:14" x14ac:dyDescent="0.25">
      <c r="A55" s="88" t="s">
        <v>373</v>
      </c>
      <c r="B55" s="88" t="s">
        <v>374</v>
      </c>
      <c r="C55" s="155">
        <v>0</v>
      </c>
      <c r="E55" s="100"/>
      <c r="F55" s="101">
        <f>IF($C$58=0,"",IF(C55="[for completion]","",C55/$C$58))</f>
        <v>0</v>
      </c>
      <c r="G55" s="102"/>
      <c r="H55" s="73"/>
      <c r="L55" s="73"/>
      <c r="M55" s="73"/>
      <c r="N55" s="74"/>
    </row>
    <row r="56" spans="1:14" x14ac:dyDescent="0.25">
      <c r="A56" s="88" t="s">
        <v>375</v>
      </c>
      <c r="B56" s="88" t="s">
        <v>376</v>
      </c>
      <c r="C56" s="155">
        <v>0</v>
      </c>
      <c r="E56" s="100"/>
      <c r="F56" s="101">
        <f>IF($C$58=0,"",IF(C56="[for completion]","",C56/$C$58))</f>
        <v>0</v>
      </c>
      <c r="G56" s="102"/>
      <c r="H56" s="73"/>
      <c r="L56" s="73"/>
      <c r="M56" s="73"/>
      <c r="N56" s="74"/>
    </row>
    <row r="57" spans="1:14" x14ac:dyDescent="0.25">
      <c r="A57" s="88" t="s">
        <v>377</v>
      </c>
      <c r="B57" s="88" t="s">
        <v>378</v>
      </c>
      <c r="C57" s="155">
        <v>535</v>
      </c>
      <c r="E57" s="100"/>
      <c r="F57" s="101">
        <f>IF($C$58=0,"",IF(C57="[for completion]","",C57/$C$58))</f>
        <v>0.16253087443987027</v>
      </c>
      <c r="G57" s="102"/>
      <c r="H57" s="73"/>
      <c r="L57" s="73"/>
      <c r="M57" s="73"/>
      <c r="N57" s="74"/>
    </row>
    <row r="58" spans="1:14" x14ac:dyDescent="0.25">
      <c r="A58" s="88" t="s">
        <v>379</v>
      </c>
      <c r="B58" s="103" t="s">
        <v>380</v>
      </c>
      <c r="C58" s="104">
        <f>IF(COUNT(C53:C57)=0,0,SUM(C53:C57))</f>
        <v>3291.6822840199998</v>
      </c>
      <c r="D58" s="100" t="str">
        <f>IF(OR(COUNT(C53:C57)=0,NOT(ISNUMBER(C38))),"",IF(SUM(C53:C57)&lt;&gt;C38,"The total should equal the Total Cover Assets reported in C38",""))</f>
        <v/>
      </c>
      <c r="E58" s="100"/>
      <c r="F58" s="98">
        <f>SUM(F53:F57)</f>
        <v>1</v>
      </c>
      <c r="G58" s="102"/>
      <c r="H58" s="73"/>
      <c r="L58" s="73"/>
      <c r="M58" s="73"/>
      <c r="N58" s="74"/>
    </row>
    <row r="59" spans="1:14" x14ac:dyDescent="0.25">
      <c r="A59" s="88" t="s">
        <v>381</v>
      </c>
      <c r="B59" s="105" t="s">
        <v>382</v>
      </c>
      <c r="C59" s="71"/>
      <c r="E59" s="100"/>
      <c r="F59" s="101">
        <f t="shared" ref="F59:F64" si="0">IF($C$58=0,"",IF(C59="[for completion]","",C59/$C$58))</f>
        <v>0</v>
      </c>
      <c r="G59" s="102"/>
      <c r="H59" s="73"/>
      <c r="L59" s="73"/>
      <c r="M59" s="73"/>
      <c r="N59" s="74"/>
    </row>
    <row r="60" spans="1:14" x14ac:dyDescent="0.25">
      <c r="A60" s="88" t="s">
        <v>383</v>
      </c>
      <c r="B60" s="105" t="s">
        <v>382</v>
      </c>
      <c r="C60" s="71"/>
      <c r="E60" s="100"/>
      <c r="F60" s="101">
        <f t="shared" si="0"/>
        <v>0</v>
      </c>
      <c r="G60" s="102"/>
      <c r="H60" s="73"/>
      <c r="L60" s="73"/>
      <c r="M60" s="73"/>
      <c r="N60" s="74"/>
    </row>
    <row r="61" spans="1:14" x14ac:dyDescent="0.25">
      <c r="A61" s="88" t="s">
        <v>384</v>
      </c>
      <c r="B61" s="105" t="s">
        <v>382</v>
      </c>
      <c r="C61" s="71"/>
      <c r="E61" s="100"/>
      <c r="F61" s="101">
        <f t="shared" si="0"/>
        <v>0</v>
      </c>
      <c r="G61" s="102"/>
      <c r="H61" s="73"/>
      <c r="L61" s="73"/>
      <c r="M61" s="73"/>
      <c r="N61" s="74"/>
    </row>
    <row r="62" spans="1:14" x14ac:dyDescent="0.25">
      <c r="A62" s="88" t="s">
        <v>385</v>
      </c>
      <c r="B62" s="105" t="s">
        <v>382</v>
      </c>
      <c r="C62" s="71"/>
      <c r="E62" s="100"/>
      <c r="F62" s="101">
        <f t="shared" si="0"/>
        <v>0</v>
      </c>
      <c r="G62" s="102"/>
      <c r="H62" s="73"/>
      <c r="L62" s="73"/>
      <c r="M62" s="73"/>
      <c r="N62" s="74"/>
    </row>
    <row r="63" spans="1:14" x14ac:dyDescent="0.25">
      <c r="A63" s="88" t="s">
        <v>386</v>
      </c>
      <c r="B63" s="105" t="s">
        <v>382</v>
      </c>
      <c r="C63" s="71"/>
      <c r="E63" s="100"/>
      <c r="F63" s="101">
        <f t="shared" si="0"/>
        <v>0</v>
      </c>
      <c r="G63" s="102"/>
      <c r="H63" s="73"/>
      <c r="L63" s="73"/>
      <c r="M63" s="73"/>
      <c r="N63" s="74"/>
    </row>
    <row r="64" spans="1:14" x14ac:dyDescent="0.25">
      <c r="A64" s="88" t="s">
        <v>387</v>
      </c>
      <c r="B64" s="105" t="s">
        <v>382</v>
      </c>
      <c r="C64" s="146"/>
      <c r="D64" s="74"/>
      <c r="E64" s="74"/>
      <c r="F64" s="101">
        <f t="shared" si="0"/>
        <v>0</v>
      </c>
      <c r="G64" s="99"/>
      <c r="H64" s="73"/>
      <c r="L64" s="73"/>
      <c r="M64" s="73"/>
      <c r="N64" s="74"/>
    </row>
    <row r="65" spans="1:14" ht="15" customHeight="1" x14ac:dyDescent="0.25">
      <c r="A65" s="93"/>
      <c r="B65" s="92" t="s">
        <v>388</v>
      </c>
      <c r="C65" s="93" t="s">
        <v>389</v>
      </c>
      <c r="D65" s="93" t="s">
        <v>390</v>
      </c>
      <c r="E65" s="93"/>
      <c r="F65" s="94" t="s">
        <v>391</v>
      </c>
      <c r="G65" s="94" t="s">
        <v>392</v>
      </c>
      <c r="H65" s="73"/>
      <c r="L65" s="73"/>
      <c r="M65" s="73"/>
      <c r="N65" s="74"/>
    </row>
    <row r="66" spans="1:14" x14ac:dyDescent="0.25">
      <c r="A66" s="88" t="s">
        <v>393</v>
      </c>
      <c r="B66" s="88" t="s">
        <v>394</v>
      </c>
      <c r="C66" s="155">
        <v>11.481578676812767</v>
      </c>
      <c r="D66" s="155" t="s">
        <v>346</v>
      </c>
      <c r="E66" s="81"/>
      <c r="F66" s="106"/>
      <c r="G66" s="106"/>
      <c r="H66" s="73"/>
      <c r="L66" s="73"/>
      <c r="M66" s="73"/>
      <c r="N66" s="74"/>
    </row>
    <row r="67" spans="1:14" x14ac:dyDescent="0.25">
      <c r="A67" s="88"/>
      <c r="B67" s="88"/>
      <c r="E67" s="81"/>
      <c r="F67" s="106"/>
      <c r="G67" s="106"/>
      <c r="H67" s="73"/>
      <c r="L67" s="73"/>
      <c r="M67" s="73"/>
      <c r="N67" s="74"/>
    </row>
    <row r="68" spans="1:14" x14ac:dyDescent="0.25">
      <c r="A68" s="88"/>
      <c r="B68" s="88" t="s">
        <v>395</v>
      </c>
      <c r="C68" s="81"/>
      <c r="D68" s="81"/>
      <c r="E68" s="81"/>
      <c r="F68" s="106"/>
      <c r="G68" s="106"/>
      <c r="H68" s="73"/>
      <c r="L68" s="73"/>
      <c r="M68" s="73"/>
      <c r="N68" s="74"/>
    </row>
    <row r="69" spans="1:14" x14ac:dyDescent="0.25">
      <c r="A69" s="88"/>
      <c r="B69" s="88" t="s">
        <v>396</v>
      </c>
      <c r="E69" s="81"/>
      <c r="F69" s="106"/>
      <c r="G69" s="106"/>
      <c r="H69" s="73"/>
      <c r="L69" s="73"/>
      <c r="M69" s="73"/>
      <c r="N69" s="74"/>
    </row>
    <row r="70" spans="1:14" x14ac:dyDescent="0.25">
      <c r="A70" s="88" t="s">
        <v>397</v>
      </c>
      <c r="B70" s="96" t="s">
        <v>398</v>
      </c>
      <c r="C70" s="71">
        <v>124</v>
      </c>
      <c r="D70" s="71" t="s">
        <v>346</v>
      </c>
      <c r="E70" s="73"/>
      <c r="F70" s="101">
        <f t="shared" ref="F70:F76" si="1">IF($C$77=0,"",IF(C70="[for completion]","",C70/$C$77))</f>
        <v>4.4981644586966928E-2</v>
      </c>
      <c r="G70" s="101" t="str">
        <f>IF($D$77=0,"",IF(D70="[Mark as ND1 if not relevant]","",D70/$D$77))</f>
        <v/>
      </c>
      <c r="H70" s="73"/>
      <c r="L70" s="73"/>
      <c r="M70" s="73"/>
      <c r="N70" s="74"/>
    </row>
    <row r="71" spans="1:14" x14ac:dyDescent="0.25">
      <c r="A71" s="88" t="s">
        <v>399</v>
      </c>
      <c r="B71" s="96" t="s">
        <v>400</v>
      </c>
      <c r="C71" s="71">
        <v>123.98</v>
      </c>
      <c r="D71" s="71" t="s">
        <v>346</v>
      </c>
      <c r="E71" s="73"/>
      <c r="F71" s="101">
        <f t="shared" si="1"/>
        <v>4.4974389483001288E-2</v>
      </c>
      <c r="G71" s="101" t="str">
        <f t="shared" ref="G71:G76" si="2">IF($D$77=0,"",IF(D71="[Mark as ND1 if not relevant]","",D71/$D$77))</f>
        <v/>
      </c>
      <c r="H71" s="73"/>
      <c r="L71" s="73"/>
      <c r="M71" s="73"/>
      <c r="N71" s="74"/>
    </row>
    <row r="72" spans="1:14" x14ac:dyDescent="0.25">
      <c r="A72" s="88" t="s">
        <v>401</v>
      </c>
      <c r="B72" s="96" t="s">
        <v>402</v>
      </c>
      <c r="C72" s="71">
        <v>124.85</v>
      </c>
      <c r="D72" s="71" t="s">
        <v>346</v>
      </c>
      <c r="E72" s="73"/>
      <c r="F72" s="101">
        <f t="shared" si="1"/>
        <v>4.528998650550662E-2</v>
      </c>
      <c r="G72" s="101" t="str">
        <f t="shared" si="2"/>
        <v/>
      </c>
      <c r="H72" s="73"/>
      <c r="L72" s="73"/>
      <c r="M72" s="73"/>
      <c r="N72" s="74"/>
    </row>
    <row r="73" spans="1:14" x14ac:dyDescent="0.25">
      <c r="A73" s="88" t="s">
        <v>403</v>
      </c>
      <c r="B73" s="96" t="s">
        <v>404</v>
      </c>
      <c r="C73" s="71">
        <v>125.53</v>
      </c>
      <c r="D73" s="71" t="s">
        <v>346</v>
      </c>
      <c r="E73" s="73"/>
      <c r="F73" s="101">
        <f t="shared" si="1"/>
        <v>4.5536660040338371E-2</v>
      </c>
      <c r="G73" s="101" t="str">
        <f t="shared" si="2"/>
        <v/>
      </c>
      <c r="H73" s="73"/>
      <c r="L73" s="73"/>
      <c r="M73" s="73"/>
      <c r="N73" s="74"/>
    </row>
    <row r="74" spans="1:14" x14ac:dyDescent="0.25">
      <c r="A74" s="88" t="s">
        <v>405</v>
      </c>
      <c r="B74" s="96" t="s">
        <v>406</v>
      </c>
      <c r="C74" s="71">
        <v>126.28</v>
      </c>
      <c r="D74" s="71" t="s">
        <v>346</v>
      </c>
      <c r="E74" s="73"/>
      <c r="F74" s="101">
        <f t="shared" si="1"/>
        <v>4.5808726439049867E-2</v>
      </c>
      <c r="G74" s="101" t="str">
        <f t="shared" si="2"/>
        <v/>
      </c>
      <c r="H74" s="73"/>
      <c r="L74" s="73"/>
      <c r="M74" s="73"/>
      <c r="N74" s="74"/>
    </row>
    <row r="75" spans="1:14" x14ac:dyDescent="0.25">
      <c r="A75" s="88" t="s">
        <v>407</v>
      </c>
      <c r="B75" s="96" t="s">
        <v>408</v>
      </c>
      <c r="C75" s="71">
        <v>631.89</v>
      </c>
      <c r="D75" s="71" t="s">
        <v>346</v>
      </c>
      <c r="E75" s="73"/>
      <c r="F75" s="101">
        <f t="shared" si="1"/>
        <v>0.22922138224240751</v>
      </c>
      <c r="G75" s="101" t="str">
        <f t="shared" si="2"/>
        <v/>
      </c>
      <c r="H75" s="73"/>
      <c r="L75" s="73"/>
      <c r="M75" s="73"/>
      <c r="N75" s="74"/>
    </row>
    <row r="76" spans="1:14" x14ac:dyDescent="0.25">
      <c r="A76" s="88" t="s">
        <v>409</v>
      </c>
      <c r="B76" s="96" t="s">
        <v>410</v>
      </c>
      <c r="C76" s="71">
        <v>1500.15</v>
      </c>
      <c r="D76" s="71" t="s">
        <v>346</v>
      </c>
      <c r="E76" s="73"/>
      <c r="F76" s="101">
        <f t="shared" si="1"/>
        <v>0.54418721070272935</v>
      </c>
      <c r="G76" s="101" t="str">
        <f t="shared" si="2"/>
        <v/>
      </c>
      <c r="H76" s="73"/>
      <c r="L76" s="73"/>
      <c r="M76" s="73"/>
      <c r="N76" s="74"/>
    </row>
    <row r="77" spans="1:14" x14ac:dyDescent="0.25">
      <c r="A77" s="88" t="s">
        <v>411</v>
      </c>
      <c r="B77" s="107" t="s">
        <v>380</v>
      </c>
      <c r="C77" s="104">
        <f>SUM(C70:C76)</f>
        <v>2756.6800000000003</v>
      </c>
      <c r="D77" s="104">
        <f>SUM(D70:D76)</f>
        <v>0</v>
      </c>
      <c r="F77" s="98">
        <f>SUM(F70:F76)</f>
        <v>1</v>
      </c>
      <c r="G77" s="98">
        <f>SUM(G70:G76)</f>
        <v>0</v>
      </c>
      <c r="H77" s="73"/>
      <c r="L77" s="73"/>
      <c r="M77" s="73"/>
      <c r="N77" s="74"/>
    </row>
    <row r="78" spans="1:14" x14ac:dyDescent="0.25">
      <c r="A78" s="88" t="s">
        <v>412</v>
      </c>
      <c r="B78" s="108" t="s">
        <v>413</v>
      </c>
      <c r="C78" s="71"/>
      <c r="D78" s="71"/>
      <c r="F78" s="101">
        <f>IF($C$77=0,"",IF(C78="[for completion]","",C78/$C$77))</f>
        <v>0</v>
      </c>
      <c r="G78" s="101" t="str">
        <f t="shared" ref="G78:G87" si="3">IF($D$77=0,"",IF(D78="[for completion]","",D78/$D$77))</f>
        <v/>
      </c>
      <c r="H78" s="73"/>
      <c r="L78" s="73"/>
      <c r="M78" s="73"/>
      <c r="N78" s="74"/>
    </row>
    <row r="79" spans="1:14" x14ac:dyDescent="0.25">
      <c r="A79" s="88" t="s">
        <v>414</v>
      </c>
      <c r="B79" s="108" t="s">
        <v>415</v>
      </c>
      <c r="C79" s="71"/>
      <c r="D79" s="71"/>
      <c r="F79" s="101">
        <f t="shared" ref="F79:F87" si="4">IF($C$77=0,"",IF(C79="[for completion]","",C79/$C$77))</f>
        <v>0</v>
      </c>
      <c r="G79" s="101" t="str">
        <f t="shared" si="3"/>
        <v/>
      </c>
      <c r="H79" s="73"/>
      <c r="L79" s="73"/>
      <c r="M79" s="73"/>
      <c r="N79" s="74"/>
    </row>
    <row r="80" spans="1:14" x14ac:dyDescent="0.25">
      <c r="A80" s="88" t="s">
        <v>416</v>
      </c>
      <c r="B80" s="108" t="s">
        <v>417</v>
      </c>
      <c r="C80" s="71"/>
      <c r="D80" s="71"/>
      <c r="F80" s="101">
        <f t="shared" si="4"/>
        <v>0</v>
      </c>
      <c r="G80" s="101" t="str">
        <f t="shared" si="3"/>
        <v/>
      </c>
      <c r="H80" s="73"/>
      <c r="L80" s="73"/>
      <c r="M80" s="73"/>
      <c r="N80" s="74"/>
    </row>
    <row r="81" spans="1:14" x14ac:dyDescent="0.25">
      <c r="A81" s="88" t="s">
        <v>418</v>
      </c>
      <c r="B81" s="108" t="s">
        <v>419</v>
      </c>
      <c r="C81" s="71"/>
      <c r="D81" s="71"/>
      <c r="F81" s="101">
        <f t="shared" si="4"/>
        <v>0</v>
      </c>
      <c r="G81" s="101" t="str">
        <f t="shared" si="3"/>
        <v/>
      </c>
      <c r="H81" s="73"/>
      <c r="L81" s="73"/>
      <c r="M81" s="73"/>
      <c r="N81" s="74"/>
    </row>
    <row r="82" spans="1:14" x14ac:dyDescent="0.25">
      <c r="A82" s="88" t="s">
        <v>420</v>
      </c>
      <c r="B82" s="108" t="s">
        <v>421</v>
      </c>
      <c r="C82" s="71"/>
      <c r="D82" s="71"/>
      <c r="F82" s="101">
        <f t="shared" si="4"/>
        <v>0</v>
      </c>
      <c r="G82" s="101" t="str">
        <f t="shared" si="3"/>
        <v/>
      </c>
      <c r="H82" s="73"/>
      <c r="L82" s="73"/>
      <c r="M82" s="73"/>
      <c r="N82" s="74"/>
    </row>
    <row r="83" spans="1:14" x14ac:dyDescent="0.25">
      <c r="A83" s="88" t="s">
        <v>422</v>
      </c>
      <c r="B83" s="109"/>
      <c r="C83" s="100"/>
      <c r="D83" s="100"/>
      <c r="F83" s="102"/>
      <c r="G83" s="102"/>
      <c r="H83" s="73"/>
      <c r="L83" s="73"/>
      <c r="M83" s="73"/>
      <c r="N83" s="74"/>
    </row>
    <row r="84" spans="1:14" x14ac:dyDescent="0.25">
      <c r="A84" s="88" t="s">
        <v>423</v>
      </c>
      <c r="B84" s="109"/>
      <c r="C84" s="100"/>
      <c r="D84" s="100"/>
      <c r="F84" s="102"/>
      <c r="G84" s="102"/>
      <c r="H84" s="73"/>
      <c r="L84" s="73"/>
      <c r="M84" s="73"/>
      <c r="N84" s="74"/>
    </row>
    <row r="85" spans="1:14" x14ac:dyDescent="0.25">
      <c r="A85" s="88" t="s">
        <v>424</v>
      </c>
      <c r="B85" s="109"/>
      <c r="C85" s="100"/>
      <c r="D85" s="100"/>
      <c r="F85" s="102"/>
      <c r="G85" s="102"/>
      <c r="H85" s="73"/>
      <c r="L85" s="73"/>
      <c r="M85" s="73"/>
      <c r="N85" s="74"/>
    </row>
    <row r="86" spans="1:14" x14ac:dyDescent="0.25">
      <c r="A86" s="88" t="s">
        <v>425</v>
      </c>
      <c r="B86" s="110"/>
      <c r="C86" s="100"/>
      <c r="D86" s="100"/>
      <c r="F86" s="102">
        <f t="shared" si="4"/>
        <v>0</v>
      </c>
      <c r="G86" s="102" t="str">
        <f t="shared" si="3"/>
        <v/>
      </c>
      <c r="H86" s="73"/>
      <c r="L86" s="73"/>
      <c r="M86" s="73"/>
      <c r="N86" s="74"/>
    </row>
    <row r="87" spans="1:14" x14ac:dyDescent="0.25">
      <c r="A87" s="88" t="s">
        <v>426</v>
      </c>
      <c r="B87" s="109"/>
      <c r="C87" s="100"/>
      <c r="D87" s="100"/>
      <c r="F87" s="102">
        <f t="shared" si="4"/>
        <v>0</v>
      </c>
      <c r="G87" s="102" t="str">
        <f t="shared" si="3"/>
        <v/>
      </c>
      <c r="H87" s="73"/>
      <c r="L87" s="73"/>
      <c r="M87" s="73"/>
      <c r="N87" s="74"/>
    </row>
    <row r="88" spans="1:14" ht="15" customHeight="1" x14ac:dyDescent="0.25">
      <c r="A88" s="93"/>
      <c r="B88" s="92" t="s">
        <v>427</v>
      </c>
      <c r="C88" s="93" t="s">
        <v>428</v>
      </c>
      <c r="D88" s="93" t="s">
        <v>429</v>
      </c>
      <c r="E88" s="93"/>
      <c r="F88" s="94" t="s">
        <v>430</v>
      </c>
      <c r="G88" s="93" t="s">
        <v>431</v>
      </c>
      <c r="H88" s="73"/>
      <c r="L88" s="73"/>
      <c r="M88" s="73"/>
      <c r="N88" s="74"/>
    </row>
    <row r="89" spans="1:14" x14ac:dyDescent="0.25">
      <c r="A89" s="88" t="s">
        <v>432</v>
      </c>
      <c r="B89" s="88" t="s">
        <v>433</v>
      </c>
      <c r="C89" s="155">
        <v>2.3397260273972602</v>
      </c>
      <c r="D89" s="155">
        <v>6.6547945205479442</v>
      </c>
      <c r="E89" s="81"/>
      <c r="F89" s="156"/>
      <c r="G89" s="156"/>
      <c r="H89" s="73"/>
      <c r="L89" s="73"/>
      <c r="M89" s="73"/>
      <c r="N89" s="74"/>
    </row>
    <row r="90" spans="1:14" x14ac:dyDescent="0.25">
      <c r="A90" s="88"/>
      <c r="B90" s="88"/>
      <c r="C90" s="155"/>
      <c r="D90" s="155"/>
      <c r="E90" s="81"/>
      <c r="F90" s="156"/>
      <c r="G90" s="156"/>
      <c r="H90" s="73"/>
      <c r="L90" s="73"/>
      <c r="M90" s="73"/>
      <c r="N90" s="74"/>
    </row>
    <row r="91" spans="1:14" x14ac:dyDescent="0.25">
      <c r="A91" s="88"/>
      <c r="B91" s="88" t="s">
        <v>434</v>
      </c>
      <c r="C91" s="170"/>
      <c r="D91" s="170"/>
      <c r="E91" s="81"/>
      <c r="F91" s="156"/>
      <c r="G91" s="156"/>
      <c r="H91" s="73"/>
      <c r="L91" s="73"/>
      <c r="M91" s="73"/>
      <c r="N91" s="74"/>
    </row>
    <row r="92" spans="1:14" x14ac:dyDescent="0.25">
      <c r="A92" s="88" t="s">
        <v>435</v>
      </c>
      <c r="B92" s="88" t="s">
        <v>396</v>
      </c>
      <c r="C92" s="155"/>
      <c r="D92" s="155"/>
      <c r="E92" s="81"/>
      <c r="F92" s="156"/>
      <c r="G92" s="156"/>
      <c r="H92" s="73"/>
      <c r="L92" s="73"/>
      <c r="M92" s="73"/>
      <c r="N92" s="74"/>
    </row>
    <row r="93" spans="1:14" x14ac:dyDescent="0.25">
      <c r="A93" s="88" t="s">
        <v>436</v>
      </c>
      <c r="B93" s="96" t="s">
        <v>398</v>
      </c>
      <c r="C93" s="71">
        <v>500</v>
      </c>
      <c r="D93" s="71">
        <v>0</v>
      </c>
      <c r="E93" s="73"/>
      <c r="F93" s="101">
        <f>IF($C$100=0,"",IF(C93="[for completion]","",IF(C93="","",C93/$C$100)))</f>
        <v>0.23255813953488372</v>
      </c>
      <c r="G93" s="101">
        <f>IF($D$100=0,"",IF(D93="[Mark as ND1 if not relevant]","",IF(D93="","",D93/$D$100)))</f>
        <v>0</v>
      </c>
      <c r="H93" s="73"/>
      <c r="L93" s="73"/>
      <c r="M93" s="73"/>
      <c r="N93" s="74"/>
    </row>
    <row r="94" spans="1:14" x14ac:dyDescent="0.25">
      <c r="A94" s="88" t="s">
        <v>437</v>
      </c>
      <c r="B94" s="96" t="s">
        <v>400</v>
      </c>
      <c r="C94" s="71">
        <v>0</v>
      </c>
      <c r="D94" s="71">
        <v>500</v>
      </c>
      <c r="E94" s="73"/>
      <c r="F94" s="101">
        <f t="shared" ref="F94:F99" si="5">IF($C$100=0,"",IF(C94="[for completion]","",IF(C94="","",C94/$C$100)))</f>
        <v>0</v>
      </c>
      <c r="G94" s="101">
        <f t="shared" ref="G94:G99" si="6">IF($D$100=0,"",IF(D94="[Mark as ND1 if not relevant]","",IF(D94="","",D94/$D$100)))</f>
        <v>0.23255813953488372</v>
      </c>
      <c r="H94" s="73"/>
      <c r="L94" s="73"/>
      <c r="M94" s="73"/>
      <c r="N94" s="74"/>
    </row>
    <row r="95" spans="1:14" x14ac:dyDescent="0.25">
      <c r="A95" s="88" t="s">
        <v>438</v>
      </c>
      <c r="B95" s="96" t="s">
        <v>402</v>
      </c>
      <c r="C95" s="71">
        <v>550</v>
      </c>
      <c r="D95" s="71">
        <v>550</v>
      </c>
      <c r="E95" s="73"/>
      <c r="F95" s="101">
        <f t="shared" si="5"/>
        <v>0.2558139534883721</v>
      </c>
      <c r="G95" s="101">
        <f t="shared" si="6"/>
        <v>0.2558139534883721</v>
      </c>
      <c r="H95" s="73"/>
      <c r="L95" s="73"/>
      <c r="M95" s="73"/>
      <c r="N95" s="74"/>
    </row>
    <row r="96" spans="1:14" x14ac:dyDescent="0.25">
      <c r="A96" s="88" t="s">
        <v>439</v>
      </c>
      <c r="B96" s="96" t="s">
        <v>404</v>
      </c>
      <c r="C96" s="71">
        <v>0</v>
      </c>
      <c r="D96" s="71">
        <v>0</v>
      </c>
      <c r="E96" s="73"/>
      <c r="F96" s="101">
        <f t="shared" si="5"/>
        <v>0</v>
      </c>
      <c r="G96" s="101">
        <f t="shared" si="6"/>
        <v>0</v>
      </c>
      <c r="H96" s="73"/>
      <c r="L96" s="73"/>
      <c r="M96" s="73"/>
      <c r="N96" s="74"/>
    </row>
    <row r="97" spans="1:14" x14ac:dyDescent="0.25">
      <c r="A97" s="88" t="s">
        <v>440</v>
      </c>
      <c r="B97" s="96" t="s">
        <v>406</v>
      </c>
      <c r="C97" s="71">
        <v>0</v>
      </c>
      <c r="D97" s="71">
        <v>0</v>
      </c>
      <c r="E97" s="73"/>
      <c r="F97" s="101">
        <f t="shared" si="5"/>
        <v>0</v>
      </c>
      <c r="G97" s="101">
        <f t="shared" si="6"/>
        <v>0</v>
      </c>
      <c r="H97" s="73"/>
      <c r="L97" s="73"/>
      <c r="M97" s="73"/>
    </row>
    <row r="98" spans="1:14" x14ac:dyDescent="0.25">
      <c r="A98" s="88" t="s">
        <v>441</v>
      </c>
      <c r="B98" s="96" t="s">
        <v>408</v>
      </c>
      <c r="C98" s="71">
        <v>500</v>
      </c>
      <c r="D98" s="71">
        <v>500</v>
      </c>
      <c r="E98" s="73"/>
      <c r="F98" s="101">
        <f t="shared" si="5"/>
        <v>0.23255813953488372</v>
      </c>
      <c r="G98" s="101">
        <f t="shared" si="6"/>
        <v>0.23255813953488372</v>
      </c>
      <c r="H98" s="73"/>
      <c r="L98" s="73"/>
      <c r="M98" s="73"/>
    </row>
    <row r="99" spans="1:14" x14ac:dyDescent="0.25">
      <c r="A99" s="88" t="s">
        <v>442</v>
      </c>
      <c r="B99" s="96" t="s">
        <v>410</v>
      </c>
      <c r="C99" s="71">
        <v>600</v>
      </c>
      <c r="D99" s="71">
        <v>600</v>
      </c>
      <c r="E99" s="73"/>
      <c r="F99" s="101">
        <f t="shared" si="5"/>
        <v>0.27906976744186046</v>
      </c>
      <c r="G99" s="101">
        <f t="shared" si="6"/>
        <v>0.27906976744186046</v>
      </c>
      <c r="H99" s="73"/>
      <c r="L99" s="73"/>
      <c r="M99" s="73"/>
    </row>
    <row r="100" spans="1:14" x14ac:dyDescent="0.25">
      <c r="A100" s="88" t="s">
        <v>443</v>
      </c>
      <c r="B100" s="107" t="s">
        <v>380</v>
      </c>
      <c r="C100" s="104">
        <f>SUM(C93:C99)</f>
        <v>2150</v>
      </c>
      <c r="D100" s="104">
        <f>SUM(D93:D99)</f>
        <v>2150</v>
      </c>
      <c r="F100" s="98">
        <f>SUM(F93:F99)</f>
        <v>1</v>
      </c>
      <c r="G100" s="98">
        <f>SUM(G93:G99)</f>
        <v>1</v>
      </c>
      <c r="H100" s="73"/>
      <c r="L100" s="73"/>
      <c r="M100" s="73"/>
    </row>
    <row r="101" spans="1:14" x14ac:dyDescent="0.25">
      <c r="A101" s="88" t="s">
        <v>444</v>
      </c>
      <c r="B101" s="108" t="s">
        <v>413</v>
      </c>
      <c r="C101" s="71"/>
      <c r="D101" s="71"/>
      <c r="F101" s="101">
        <f>IF($C$100=0,"",IF(C101="[for completion]","",C101/$C$100))</f>
        <v>0</v>
      </c>
      <c r="G101" s="101">
        <f>IF($D$100=0,"",IF(D101="[for completion]","",D101/$D$100))</f>
        <v>0</v>
      </c>
      <c r="H101" s="73"/>
      <c r="L101" s="73"/>
      <c r="M101" s="73"/>
    </row>
    <row r="102" spans="1:14" x14ac:dyDescent="0.25">
      <c r="A102" s="88" t="s">
        <v>445</v>
      </c>
      <c r="B102" s="108" t="s">
        <v>415</v>
      </c>
      <c r="C102" s="71"/>
      <c r="D102" s="71"/>
      <c r="F102" s="101">
        <f>IF($C$100=0,"",IF(C102="[for completion]","",C102/$C$100))</f>
        <v>0</v>
      </c>
      <c r="G102" s="101">
        <f>IF($D$100=0,"",IF(D102="[for completion]","",D102/$D$100))</f>
        <v>0</v>
      </c>
      <c r="H102" s="73"/>
      <c r="L102" s="73"/>
      <c r="M102" s="73"/>
    </row>
    <row r="103" spans="1:14" x14ac:dyDescent="0.25">
      <c r="A103" s="88" t="s">
        <v>446</v>
      </c>
      <c r="B103" s="108" t="s">
        <v>417</v>
      </c>
      <c r="C103" s="71"/>
      <c r="D103" s="71"/>
      <c r="F103" s="101">
        <f>IF($C$100=0,"",IF(C103="[for completion]","",C103/$C$100))</f>
        <v>0</v>
      </c>
      <c r="G103" s="101">
        <f>IF($D$100=0,"",IF(D103="[for completion]","",D103/$D$100))</f>
        <v>0</v>
      </c>
      <c r="H103" s="73"/>
      <c r="L103" s="73"/>
      <c r="M103" s="73"/>
    </row>
    <row r="104" spans="1:14" x14ac:dyDescent="0.25">
      <c r="A104" s="88" t="s">
        <v>447</v>
      </c>
      <c r="B104" s="108" t="s">
        <v>419</v>
      </c>
      <c r="C104" s="71"/>
      <c r="D104" s="71"/>
      <c r="F104" s="101">
        <f>IF($C$100=0,"",IF(C104="[for completion]","",C104/$C$100))</f>
        <v>0</v>
      </c>
      <c r="G104" s="101">
        <f>IF($D$100=0,"",IF(D104="[for completion]","",D104/$D$100))</f>
        <v>0</v>
      </c>
      <c r="H104" s="73"/>
      <c r="L104" s="73"/>
      <c r="M104" s="73"/>
    </row>
    <row r="105" spans="1:14" x14ac:dyDescent="0.25">
      <c r="A105" s="88" t="s">
        <v>448</v>
      </c>
      <c r="B105" s="108" t="s">
        <v>421</v>
      </c>
      <c r="C105" s="71"/>
      <c r="D105" s="71"/>
      <c r="F105" s="101">
        <f>IF($C$100=0,"",IF(C105="[for completion]","",C105/$C$100))</f>
        <v>0</v>
      </c>
      <c r="G105" s="101">
        <f>IF($D$100=0,"",IF(D105="[for completion]","",D105/$D$100))</f>
        <v>0</v>
      </c>
      <c r="H105" s="73"/>
      <c r="L105" s="73"/>
      <c r="M105" s="73"/>
    </row>
    <row r="106" spans="1:14" x14ac:dyDescent="0.25">
      <c r="A106" s="88" t="s">
        <v>449</v>
      </c>
      <c r="B106" s="109"/>
      <c r="C106" s="100"/>
      <c r="D106" s="100"/>
      <c r="F106" s="102"/>
      <c r="G106" s="102"/>
      <c r="H106" s="73"/>
      <c r="L106" s="73"/>
      <c r="M106" s="73"/>
    </row>
    <row r="107" spans="1:14" x14ac:dyDescent="0.25">
      <c r="A107" s="88" t="s">
        <v>450</v>
      </c>
      <c r="B107" s="109"/>
      <c r="C107" s="100"/>
      <c r="D107" s="100"/>
      <c r="F107" s="102"/>
      <c r="G107" s="102"/>
      <c r="H107" s="73"/>
      <c r="L107" s="73"/>
      <c r="M107" s="73"/>
    </row>
    <row r="108" spans="1:14" x14ac:dyDescent="0.25">
      <c r="A108" s="88" t="s">
        <v>451</v>
      </c>
      <c r="B108" s="110"/>
      <c r="C108" s="100"/>
      <c r="D108" s="100"/>
      <c r="F108" s="102"/>
      <c r="G108" s="102"/>
      <c r="H108" s="73"/>
      <c r="L108" s="73"/>
      <c r="M108" s="73"/>
    </row>
    <row r="109" spans="1:14" x14ac:dyDescent="0.25">
      <c r="A109" s="88" t="s">
        <v>452</v>
      </c>
      <c r="B109" s="109"/>
      <c r="C109" s="100"/>
      <c r="D109" s="100"/>
      <c r="F109" s="102"/>
      <c r="G109" s="102"/>
      <c r="H109" s="73"/>
      <c r="L109" s="73"/>
      <c r="M109" s="73"/>
    </row>
    <row r="110" spans="1:14" x14ac:dyDescent="0.25">
      <c r="A110" s="88" t="s">
        <v>453</v>
      </c>
      <c r="B110" s="109"/>
      <c r="C110" s="100"/>
      <c r="D110" s="100"/>
      <c r="F110" s="102"/>
      <c r="G110" s="102"/>
      <c r="H110" s="73"/>
      <c r="L110" s="73"/>
      <c r="M110" s="73"/>
    </row>
    <row r="111" spans="1:14" ht="15" customHeight="1" x14ac:dyDescent="0.25">
      <c r="A111" s="93"/>
      <c r="B111" s="92" t="s">
        <v>454</v>
      </c>
      <c r="C111" s="94" t="s">
        <v>455</v>
      </c>
      <c r="D111" s="94" t="s">
        <v>456</v>
      </c>
      <c r="E111" s="93"/>
      <c r="F111" s="94" t="s">
        <v>457</v>
      </c>
      <c r="G111" s="94" t="s">
        <v>458</v>
      </c>
      <c r="H111" s="73"/>
      <c r="L111" s="73"/>
      <c r="M111" s="73"/>
    </row>
    <row r="112" spans="1:14" s="72" customFormat="1" x14ac:dyDescent="0.25">
      <c r="A112" s="88" t="s">
        <v>459</v>
      </c>
      <c r="B112" s="88" t="s">
        <v>288</v>
      </c>
      <c r="C112" s="71">
        <v>2756.6822840199998</v>
      </c>
      <c r="D112" s="71" t="s">
        <v>460</v>
      </c>
      <c r="E112" s="102"/>
      <c r="F112" s="101">
        <f t="shared" ref="F112:F136" si="7">IF($C$131=0,"",IF(C112="[for completion]","",IF(C112="","",C112/$C$131)))</f>
        <v>1</v>
      </c>
      <c r="G112" s="101" t="str">
        <f t="shared" ref="G112:G136" si="8">IF($D$131=0,"",IF(D112="[for completion]","",IF(D112="","",D112/$D$131)))</f>
        <v/>
      </c>
      <c r="I112" s="76"/>
      <c r="J112" s="76"/>
      <c r="K112" s="76"/>
      <c r="L112" s="73" t="s">
        <v>461</v>
      </c>
      <c r="M112" s="73"/>
      <c r="N112" s="73"/>
    </row>
    <row r="113" spans="1:14" s="72" customFormat="1" x14ac:dyDescent="0.25">
      <c r="A113" s="88" t="s">
        <v>462</v>
      </c>
      <c r="B113" s="88" t="s">
        <v>463</v>
      </c>
      <c r="C113" s="71">
        <v>0</v>
      </c>
      <c r="D113" s="71" t="s">
        <v>460</v>
      </c>
      <c r="E113" s="102"/>
      <c r="F113" s="101">
        <f t="shared" si="7"/>
        <v>0</v>
      </c>
      <c r="G113" s="101" t="str">
        <f t="shared" si="8"/>
        <v/>
      </c>
      <c r="I113" s="76"/>
      <c r="J113" s="76"/>
      <c r="K113" s="76"/>
      <c r="L113" s="76" t="s">
        <v>463</v>
      </c>
      <c r="M113" s="73"/>
      <c r="N113" s="73"/>
    </row>
    <row r="114" spans="1:14" s="72" customFormat="1" x14ac:dyDescent="0.25">
      <c r="A114" s="88" t="s">
        <v>464</v>
      </c>
      <c r="B114" s="88" t="s">
        <v>465</v>
      </c>
      <c r="C114" s="71">
        <v>0</v>
      </c>
      <c r="D114" s="71" t="s">
        <v>460</v>
      </c>
      <c r="E114" s="102"/>
      <c r="F114" s="101">
        <f t="shared" si="7"/>
        <v>0</v>
      </c>
      <c r="G114" s="101" t="str">
        <f t="shared" si="8"/>
        <v/>
      </c>
      <c r="I114" s="76"/>
      <c r="J114" s="76"/>
      <c r="K114" s="76"/>
      <c r="L114" s="76" t="s">
        <v>465</v>
      </c>
      <c r="M114" s="73"/>
      <c r="N114" s="73"/>
    </row>
    <row r="115" spans="1:14" s="72" customFormat="1" x14ac:dyDescent="0.25">
      <c r="A115" s="88" t="s">
        <v>466</v>
      </c>
      <c r="B115" s="88" t="s">
        <v>467</v>
      </c>
      <c r="C115" s="71">
        <v>0</v>
      </c>
      <c r="D115" s="71" t="s">
        <v>460</v>
      </c>
      <c r="E115" s="102"/>
      <c r="F115" s="101">
        <f t="shared" si="7"/>
        <v>0</v>
      </c>
      <c r="G115" s="101" t="str">
        <f t="shared" si="8"/>
        <v/>
      </c>
      <c r="I115" s="76"/>
      <c r="J115" s="76"/>
      <c r="K115" s="76"/>
      <c r="L115" s="76" t="s">
        <v>467</v>
      </c>
      <c r="M115" s="73"/>
      <c r="N115" s="73"/>
    </row>
    <row r="116" spans="1:14" s="72" customFormat="1" x14ac:dyDescent="0.25">
      <c r="A116" s="88" t="s">
        <v>468</v>
      </c>
      <c r="B116" s="88" t="s">
        <v>469</v>
      </c>
      <c r="C116" s="71">
        <v>0</v>
      </c>
      <c r="D116" s="71" t="s">
        <v>460</v>
      </c>
      <c r="E116" s="102"/>
      <c r="F116" s="101">
        <f t="shared" si="7"/>
        <v>0</v>
      </c>
      <c r="G116" s="101" t="str">
        <f t="shared" si="8"/>
        <v/>
      </c>
      <c r="I116" s="76"/>
      <c r="J116" s="76"/>
      <c r="K116" s="76"/>
      <c r="L116" s="76" t="s">
        <v>469</v>
      </c>
      <c r="M116" s="73"/>
      <c r="N116" s="73"/>
    </row>
    <row r="117" spans="1:14" s="72" customFormat="1" x14ac:dyDescent="0.25">
      <c r="A117" s="88" t="s">
        <v>470</v>
      </c>
      <c r="B117" s="88" t="s">
        <v>471</v>
      </c>
      <c r="C117" s="71">
        <v>0</v>
      </c>
      <c r="D117" s="71" t="s">
        <v>460</v>
      </c>
      <c r="E117" s="76"/>
      <c r="F117" s="101">
        <f t="shared" si="7"/>
        <v>0</v>
      </c>
      <c r="G117" s="101" t="str">
        <f t="shared" si="8"/>
        <v/>
      </c>
      <c r="I117" s="76"/>
      <c r="J117" s="76"/>
      <c r="K117" s="76"/>
      <c r="L117" s="76" t="s">
        <v>471</v>
      </c>
      <c r="M117" s="73"/>
      <c r="N117" s="73"/>
    </row>
    <row r="118" spans="1:14" x14ac:dyDescent="0.25">
      <c r="A118" s="88" t="s">
        <v>472</v>
      </c>
      <c r="B118" s="88" t="s">
        <v>473</v>
      </c>
      <c r="C118" s="71">
        <v>0</v>
      </c>
      <c r="D118" s="71" t="s">
        <v>460</v>
      </c>
      <c r="F118" s="101">
        <f t="shared" si="7"/>
        <v>0</v>
      </c>
      <c r="G118" s="101" t="str">
        <f t="shared" si="8"/>
        <v/>
      </c>
      <c r="L118" s="76" t="s">
        <v>473</v>
      </c>
      <c r="M118" s="73"/>
    </row>
    <row r="119" spans="1:14" x14ac:dyDescent="0.25">
      <c r="A119" s="88" t="s">
        <v>474</v>
      </c>
      <c r="B119" s="88" t="s">
        <v>475</v>
      </c>
      <c r="C119" s="71">
        <v>0</v>
      </c>
      <c r="D119" s="71" t="s">
        <v>460</v>
      </c>
      <c r="F119" s="101">
        <f t="shared" si="7"/>
        <v>0</v>
      </c>
      <c r="G119" s="101" t="str">
        <f t="shared" si="8"/>
        <v/>
      </c>
      <c r="L119" s="76" t="s">
        <v>475</v>
      </c>
      <c r="M119" s="73"/>
    </row>
    <row r="120" spans="1:14" x14ac:dyDescent="0.25">
      <c r="A120" s="88" t="s">
        <v>476</v>
      </c>
      <c r="B120" s="88" t="s">
        <v>477</v>
      </c>
      <c r="C120" s="71">
        <v>0</v>
      </c>
      <c r="D120" s="71" t="s">
        <v>460</v>
      </c>
      <c r="F120" s="101">
        <f t="shared" si="7"/>
        <v>0</v>
      </c>
      <c r="G120" s="101" t="str">
        <f t="shared" si="8"/>
        <v/>
      </c>
      <c r="L120" s="76" t="s">
        <v>477</v>
      </c>
      <c r="M120" s="73"/>
    </row>
    <row r="121" spans="1:14" x14ac:dyDescent="0.25">
      <c r="A121" s="88" t="s">
        <v>478</v>
      </c>
      <c r="B121" s="88" t="s">
        <v>479</v>
      </c>
      <c r="C121" s="71">
        <v>0</v>
      </c>
      <c r="D121" s="71" t="s">
        <v>460</v>
      </c>
      <c r="F121" s="101">
        <f t="shared" si="7"/>
        <v>0</v>
      </c>
      <c r="G121" s="101" t="str">
        <f t="shared" si="8"/>
        <v/>
      </c>
      <c r="M121" s="73"/>
    </row>
    <row r="122" spans="1:14" x14ac:dyDescent="0.25">
      <c r="A122" s="88" t="s">
        <v>480</v>
      </c>
      <c r="B122" s="88" t="s">
        <v>481</v>
      </c>
      <c r="C122" s="71">
        <v>0</v>
      </c>
      <c r="D122" s="71" t="s">
        <v>460</v>
      </c>
      <c r="F122" s="101">
        <f t="shared" si="7"/>
        <v>0</v>
      </c>
      <c r="G122" s="101" t="str">
        <f t="shared" si="8"/>
        <v/>
      </c>
      <c r="L122" s="76" t="s">
        <v>482</v>
      </c>
      <c r="M122" s="73"/>
    </row>
    <row r="123" spans="1:14" x14ac:dyDescent="0.25">
      <c r="A123" s="88" t="s">
        <v>483</v>
      </c>
      <c r="B123" s="88" t="s">
        <v>482</v>
      </c>
      <c r="C123" s="71">
        <v>0</v>
      </c>
      <c r="D123" s="71" t="s">
        <v>460</v>
      </c>
      <c r="F123" s="101">
        <f t="shared" si="7"/>
        <v>0</v>
      </c>
      <c r="G123" s="101" t="str">
        <f t="shared" si="8"/>
        <v/>
      </c>
      <c r="L123" s="76" t="s">
        <v>484</v>
      </c>
      <c r="M123" s="73"/>
    </row>
    <row r="124" spans="1:14" x14ac:dyDescent="0.25">
      <c r="A124" s="88" t="s">
        <v>485</v>
      </c>
      <c r="B124" s="88" t="s">
        <v>484</v>
      </c>
      <c r="C124" s="71">
        <v>0</v>
      </c>
      <c r="D124" s="71" t="s">
        <v>460</v>
      </c>
      <c r="F124" s="101">
        <f t="shared" si="7"/>
        <v>0</v>
      </c>
      <c r="G124" s="101" t="str">
        <f t="shared" si="8"/>
        <v/>
      </c>
      <c r="L124" s="73" t="s">
        <v>486</v>
      </c>
      <c r="M124" s="73"/>
    </row>
    <row r="125" spans="1:14" x14ac:dyDescent="0.25">
      <c r="A125" s="88" t="s">
        <v>487</v>
      </c>
      <c r="B125" s="88" t="s">
        <v>488</v>
      </c>
      <c r="C125" s="71">
        <v>0</v>
      </c>
      <c r="D125" s="71" t="s">
        <v>460</v>
      </c>
      <c r="F125" s="101">
        <f t="shared" si="7"/>
        <v>0</v>
      </c>
      <c r="G125" s="101" t="str">
        <f t="shared" si="8"/>
        <v/>
      </c>
      <c r="L125" s="76" t="s">
        <v>489</v>
      </c>
      <c r="M125" s="73"/>
    </row>
    <row r="126" spans="1:14" x14ac:dyDescent="0.25">
      <c r="A126" s="88" t="s">
        <v>490</v>
      </c>
      <c r="B126" s="96" t="s">
        <v>486</v>
      </c>
      <c r="C126" s="71">
        <v>0</v>
      </c>
      <c r="D126" s="71" t="s">
        <v>460</v>
      </c>
      <c r="F126" s="101">
        <f t="shared" si="7"/>
        <v>0</v>
      </c>
      <c r="G126" s="101" t="str">
        <f t="shared" si="8"/>
        <v/>
      </c>
      <c r="H126" s="74"/>
      <c r="L126" s="76" t="s">
        <v>491</v>
      </c>
      <c r="M126" s="73"/>
    </row>
    <row r="127" spans="1:14" x14ac:dyDescent="0.25">
      <c r="A127" s="88" t="s">
        <v>492</v>
      </c>
      <c r="B127" s="88" t="s">
        <v>489</v>
      </c>
      <c r="C127" s="71">
        <v>0</v>
      </c>
      <c r="D127" s="71" t="s">
        <v>460</v>
      </c>
      <c r="F127" s="101">
        <f t="shared" si="7"/>
        <v>0</v>
      </c>
      <c r="G127" s="101" t="str">
        <f t="shared" si="8"/>
        <v/>
      </c>
      <c r="H127" s="73"/>
      <c r="L127" s="76" t="s">
        <v>493</v>
      </c>
      <c r="M127" s="73"/>
    </row>
    <row r="128" spans="1:14" x14ac:dyDescent="0.25">
      <c r="A128" s="88" t="s">
        <v>494</v>
      </c>
      <c r="B128" s="88" t="s">
        <v>491</v>
      </c>
      <c r="C128" s="71">
        <v>0</v>
      </c>
      <c r="D128" s="71" t="s">
        <v>460</v>
      </c>
      <c r="F128" s="101">
        <f t="shared" si="7"/>
        <v>0</v>
      </c>
      <c r="G128" s="101" t="str">
        <f t="shared" si="8"/>
        <v/>
      </c>
      <c r="H128" s="73"/>
      <c r="L128" s="73"/>
      <c r="M128" s="73"/>
    </row>
    <row r="129" spans="1:14" x14ac:dyDescent="0.25">
      <c r="A129" s="88" t="s">
        <v>495</v>
      </c>
      <c r="B129" s="88" t="s">
        <v>493</v>
      </c>
      <c r="C129" s="71">
        <v>0</v>
      </c>
      <c r="D129" s="71" t="s">
        <v>460</v>
      </c>
      <c r="F129" s="101">
        <f t="shared" si="7"/>
        <v>0</v>
      </c>
      <c r="G129" s="101" t="str">
        <f t="shared" si="8"/>
        <v/>
      </c>
      <c r="H129" s="73"/>
      <c r="L129" s="73"/>
      <c r="M129" s="73"/>
    </row>
    <row r="130" spans="1:14" x14ac:dyDescent="0.25">
      <c r="A130" s="88" t="s">
        <v>496</v>
      </c>
      <c r="B130" s="88" t="s">
        <v>378</v>
      </c>
      <c r="C130" s="71">
        <v>0</v>
      </c>
      <c r="D130" s="71" t="s">
        <v>460</v>
      </c>
      <c r="F130" s="101">
        <f t="shared" si="7"/>
        <v>0</v>
      </c>
      <c r="G130" s="101" t="str">
        <f t="shared" si="8"/>
        <v/>
      </c>
      <c r="H130" s="73"/>
      <c r="L130" s="73"/>
      <c r="M130" s="73"/>
    </row>
    <row r="131" spans="1:14" x14ac:dyDescent="0.25">
      <c r="A131" s="88" t="s">
        <v>497</v>
      </c>
      <c r="B131" s="107" t="s">
        <v>380</v>
      </c>
      <c r="C131" s="104">
        <f>SUM(C112:C130)</f>
        <v>2756.6822840199998</v>
      </c>
      <c r="D131" s="104">
        <f>SUM(D112:D130)</f>
        <v>0</v>
      </c>
      <c r="F131" s="101">
        <f>SUM(F112:F130)</f>
        <v>1</v>
      </c>
      <c r="G131" s="101">
        <f>SUM(G112:G130)</f>
        <v>0</v>
      </c>
      <c r="H131" s="73"/>
      <c r="L131" s="73"/>
      <c r="M131" s="73"/>
    </row>
    <row r="132" spans="1:14" x14ac:dyDescent="0.25">
      <c r="A132" s="88" t="s">
        <v>498</v>
      </c>
      <c r="B132" s="105" t="s">
        <v>382</v>
      </c>
      <c r="C132" s="71"/>
      <c r="D132" s="71"/>
      <c r="F132" s="101" t="str">
        <f t="shared" si="7"/>
        <v/>
      </c>
      <c r="G132" s="101" t="str">
        <f t="shared" si="8"/>
        <v/>
      </c>
      <c r="H132" s="73"/>
      <c r="L132" s="73"/>
      <c r="M132" s="73"/>
    </row>
    <row r="133" spans="1:14" x14ac:dyDescent="0.25">
      <c r="A133" s="88" t="s">
        <v>499</v>
      </c>
      <c r="B133" s="105" t="s">
        <v>382</v>
      </c>
      <c r="C133" s="71"/>
      <c r="D133" s="71"/>
      <c r="F133" s="101" t="str">
        <f t="shared" si="7"/>
        <v/>
      </c>
      <c r="G133" s="101" t="str">
        <f t="shared" si="8"/>
        <v/>
      </c>
      <c r="H133" s="73"/>
      <c r="L133" s="73"/>
      <c r="M133" s="73"/>
    </row>
    <row r="134" spans="1:14" x14ac:dyDescent="0.25">
      <c r="A134" s="88" t="s">
        <v>500</v>
      </c>
      <c r="B134" s="105" t="s">
        <v>382</v>
      </c>
      <c r="C134" s="71"/>
      <c r="D134" s="71"/>
      <c r="F134" s="101" t="str">
        <f t="shared" si="7"/>
        <v/>
      </c>
      <c r="G134" s="101" t="str">
        <f t="shared" si="8"/>
        <v/>
      </c>
      <c r="H134" s="73"/>
      <c r="L134" s="73"/>
      <c r="M134" s="73"/>
    </row>
    <row r="135" spans="1:14" x14ac:dyDescent="0.25">
      <c r="A135" s="88" t="s">
        <v>501</v>
      </c>
      <c r="B135" s="105" t="s">
        <v>382</v>
      </c>
      <c r="C135" s="71"/>
      <c r="D135" s="71"/>
      <c r="F135" s="101" t="str">
        <f t="shared" si="7"/>
        <v/>
      </c>
      <c r="G135" s="101" t="str">
        <f t="shared" si="8"/>
        <v/>
      </c>
      <c r="H135" s="73"/>
      <c r="L135" s="73"/>
      <c r="M135" s="73"/>
    </row>
    <row r="136" spans="1:14" x14ac:dyDescent="0.25">
      <c r="A136" s="88" t="s">
        <v>502</v>
      </c>
      <c r="B136" s="105" t="s">
        <v>382</v>
      </c>
      <c r="C136" s="71"/>
      <c r="D136" s="71"/>
      <c r="F136" s="101" t="str">
        <f t="shared" si="7"/>
        <v/>
      </c>
      <c r="G136" s="101" t="str">
        <f t="shared" si="8"/>
        <v/>
      </c>
      <c r="H136" s="73"/>
      <c r="L136" s="73"/>
      <c r="M136" s="73"/>
    </row>
    <row r="137" spans="1:14" ht="15" customHeight="1" x14ac:dyDescent="0.25">
      <c r="A137" s="93"/>
      <c r="B137" s="92" t="s">
        <v>503</v>
      </c>
      <c r="C137" s="94" t="s">
        <v>455</v>
      </c>
      <c r="D137" s="94" t="s">
        <v>456</v>
      </c>
      <c r="E137" s="93"/>
      <c r="F137" s="94" t="s">
        <v>457</v>
      </c>
      <c r="G137" s="94" t="s">
        <v>458</v>
      </c>
      <c r="H137" s="73"/>
      <c r="L137" s="73"/>
      <c r="M137" s="73"/>
    </row>
    <row r="138" spans="1:14" s="72" customFormat="1" x14ac:dyDescent="0.25">
      <c r="A138" s="88" t="s">
        <v>504</v>
      </c>
      <c r="B138" s="88" t="s">
        <v>288</v>
      </c>
      <c r="C138" s="71">
        <v>2150</v>
      </c>
      <c r="D138" s="71" t="s">
        <v>460</v>
      </c>
      <c r="E138" s="102"/>
      <c r="F138" s="101">
        <f t="shared" ref="F138:F162" si="9">IF($C$157=0,"",IF(C138="[for completion]","",IF(C138="","",C138/$C$157)))</f>
        <v>1</v>
      </c>
      <c r="G138" s="101" t="str">
        <f t="shared" ref="G138:G162" si="10">IF($D$157=0,"",IF(D138="[for completion]","",IF(D138="","",D138/$D$157)))</f>
        <v/>
      </c>
      <c r="H138" s="73"/>
      <c r="I138" s="76"/>
      <c r="J138" s="76"/>
      <c r="K138" s="76"/>
      <c r="L138" s="73"/>
      <c r="M138" s="73"/>
      <c r="N138" s="73"/>
    </row>
    <row r="139" spans="1:14" s="72" customFormat="1" x14ac:dyDescent="0.25">
      <c r="A139" s="88" t="s">
        <v>505</v>
      </c>
      <c r="B139" s="88" t="s">
        <v>463</v>
      </c>
      <c r="C139" s="71">
        <v>0</v>
      </c>
      <c r="D139" s="71" t="s">
        <v>460</v>
      </c>
      <c r="E139" s="102"/>
      <c r="F139" s="101">
        <f t="shared" si="9"/>
        <v>0</v>
      </c>
      <c r="G139" s="101" t="str">
        <f t="shared" si="10"/>
        <v/>
      </c>
      <c r="H139" s="73"/>
      <c r="I139" s="76"/>
      <c r="J139" s="76"/>
      <c r="K139" s="76"/>
      <c r="L139" s="73"/>
      <c r="M139" s="73"/>
      <c r="N139" s="73"/>
    </row>
    <row r="140" spans="1:14" s="72" customFormat="1" x14ac:dyDescent="0.25">
      <c r="A140" s="88" t="s">
        <v>506</v>
      </c>
      <c r="B140" s="88" t="s">
        <v>465</v>
      </c>
      <c r="C140" s="71">
        <v>0</v>
      </c>
      <c r="D140" s="71" t="s">
        <v>460</v>
      </c>
      <c r="E140" s="102"/>
      <c r="F140" s="101">
        <f t="shared" si="9"/>
        <v>0</v>
      </c>
      <c r="G140" s="101" t="str">
        <f t="shared" si="10"/>
        <v/>
      </c>
      <c r="H140" s="73"/>
      <c r="I140" s="76"/>
      <c r="J140" s="76"/>
      <c r="K140" s="76"/>
      <c r="L140" s="73"/>
      <c r="M140" s="73"/>
      <c r="N140" s="73"/>
    </row>
    <row r="141" spans="1:14" s="72" customFormat="1" x14ac:dyDescent="0.25">
      <c r="A141" s="88" t="s">
        <v>507</v>
      </c>
      <c r="B141" s="88" t="s">
        <v>467</v>
      </c>
      <c r="C141" s="71">
        <v>0</v>
      </c>
      <c r="D141" s="71" t="s">
        <v>460</v>
      </c>
      <c r="E141" s="102"/>
      <c r="F141" s="101">
        <f t="shared" si="9"/>
        <v>0</v>
      </c>
      <c r="G141" s="101" t="str">
        <f t="shared" si="10"/>
        <v/>
      </c>
      <c r="H141" s="73"/>
      <c r="I141" s="76"/>
      <c r="J141" s="76"/>
      <c r="K141" s="76"/>
      <c r="L141" s="73"/>
      <c r="M141" s="73"/>
      <c r="N141" s="73"/>
    </row>
    <row r="142" spans="1:14" s="72" customFormat="1" x14ac:dyDescent="0.25">
      <c r="A142" s="88" t="s">
        <v>508</v>
      </c>
      <c r="B142" s="88" t="s">
        <v>469</v>
      </c>
      <c r="C142" s="71">
        <v>0</v>
      </c>
      <c r="D142" s="71" t="s">
        <v>460</v>
      </c>
      <c r="E142" s="102"/>
      <c r="F142" s="101">
        <f t="shared" si="9"/>
        <v>0</v>
      </c>
      <c r="G142" s="101" t="str">
        <f t="shared" si="10"/>
        <v/>
      </c>
      <c r="H142" s="73"/>
      <c r="I142" s="76"/>
      <c r="J142" s="76"/>
      <c r="K142" s="76"/>
      <c r="L142" s="73"/>
      <c r="M142" s="73"/>
      <c r="N142" s="73"/>
    </row>
    <row r="143" spans="1:14" s="72" customFormat="1" x14ac:dyDescent="0.25">
      <c r="A143" s="88" t="s">
        <v>509</v>
      </c>
      <c r="B143" s="88" t="s">
        <v>471</v>
      </c>
      <c r="C143" s="71">
        <v>0</v>
      </c>
      <c r="D143" s="71" t="s">
        <v>460</v>
      </c>
      <c r="E143" s="76"/>
      <c r="F143" s="101">
        <f t="shared" si="9"/>
        <v>0</v>
      </c>
      <c r="G143" s="101" t="str">
        <f t="shared" si="10"/>
        <v/>
      </c>
      <c r="H143" s="73"/>
      <c r="I143" s="76"/>
      <c r="J143" s="76"/>
      <c r="K143" s="76"/>
      <c r="L143" s="73"/>
      <c r="M143" s="73"/>
      <c r="N143" s="73"/>
    </row>
    <row r="144" spans="1:14" x14ac:dyDescent="0.25">
      <c r="A144" s="88" t="s">
        <v>510</v>
      </c>
      <c r="B144" s="88" t="s">
        <v>473</v>
      </c>
      <c r="C144" s="71">
        <v>0</v>
      </c>
      <c r="D144" s="71" t="s">
        <v>460</v>
      </c>
      <c r="F144" s="101">
        <f t="shared" si="9"/>
        <v>0</v>
      </c>
      <c r="G144" s="101" t="str">
        <f t="shared" si="10"/>
        <v/>
      </c>
      <c r="H144" s="73"/>
      <c r="L144" s="73"/>
      <c r="M144" s="73"/>
    </row>
    <row r="145" spans="1:14" x14ac:dyDescent="0.25">
      <c r="A145" s="88" t="s">
        <v>511</v>
      </c>
      <c r="B145" s="88" t="s">
        <v>475</v>
      </c>
      <c r="C145" s="71">
        <v>0</v>
      </c>
      <c r="D145" s="71" t="s">
        <v>460</v>
      </c>
      <c r="F145" s="101">
        <f t="shared" si="9"/>
        <v>0</v>
      </c>
      <c r="G145" s="101" t="str">
        <f t="shared" si="10"/>
        <v/>
      </c>
      <c r="H145" s="73"/>
      <c r="L145" s="73"/>
      <c r="M145" s="73"/>
      <c r="N145" s="74"/>
    </row>
    <row r="146" spans="1:14" x14ac:dyDescent="0.25">
      <c r="A146" s="88" t="s">
        <v>512</v>
      </c>
      <c r="B146" s="88" t="s">
        <v>477</v>
      </c>
      <c r="C146" s="71">
        <v>0</v>
      </c>
      <c r="D146" s="71" t="s">
        <v>460</v>
      </c>
      <c r="F146" s="101">
        <f t="shared" si="9"/>
        <v>0</v>
      </c>
      <c r="G146" s="101" t="str">
        <f t="shared" si="10"/>
        <v/>
      </c>
      <c r="H146" s="73"/>
      <c r="L146" s="73"/>
      <c r="M146" s="73"/>
      <c r="N146" s="74"/>
    </row>
    <row r="147" spans="1:14" x14ac:dyDescent="0.25">
      <c r="A147" s="88" t="s">
        <v>513</v>
      </c>
      <c r="B147" s="88" t="s">
        <v>479</v>
      </c>
      <c r="C147" s="71">
        <v>0</v>
      </c>
      <c r="D147" s="71" t="s">
        <v>460</v>
      </c>
      <c r="F147" s="101">
        <f t="shared" si="9"/>
        <v>0</v>
      </c>
      <c r="G147" s="101" t="str">
        <f t="shared" si="10"/>
        <v/>
      </c>
      <c r="H147" s="73"/>
      <c r="L147" s="73"/>
      <c r="M147" s="73"/>
      <c r="N147" s="74"/>
    </row>
    <row r="148" spans="1:14" x14ac:dyDescent="0.25">
      <c r="A148" s="88" t="s">
        <v>514</v>
      </c>
      <c r="B148" s="88" t="s">
        <v>481</v>
      </c>
      <c r="C148" s="71">
        <v>0</v>
      </c>
      <c r="D148" s="71" t="s">
        <v>460</v>
      </c>
      <c r="F148" s="101">
        <f t="shared" si="9"/>
        <v>0</v>
      </c>
      <c r="G148" s="101" t="str">
        <f t="shared" si="10"/>
        <v/>
      </c>
      <c r="H148" s="73"/>
      <c r="L148" s="73"/>
      <c r="M148" s="73"/>
      <c r="N148" s="74"/>
    </row>
    <row r="149" spans="1:14" x14ac:dyDescent="0.25">
      <c r="A149" s="88" t="s">
        <v>515</v>
      </c>
      <c r="B149" s="88" t="s">
        <v>482</v>
      </c>
      <c r="C149" s="71">
        <v>0</v>
      </c>
      <c r="D149" s="71" t="s">
        <v>460</v>
      </c>
      <c r="F149" s="101">
        <f t="shared" si="9"/>
        <v>0</v>
      </c>
      <c r="G149" s="101" t="str">
        <f t="shared" si="10"/>
        <v/>
      </c>
      <c r="H149" s="73"/>
      <c r="L149" s="73"/>
      <c r="M149" s="73"/>
      <c r="N149" s="74"/>
    </row>
    <row r="150" spans="1:14" x14ac:dyDescent="0.25">
      <c r="A150" s="88" t="s">
        <v>516</v>
      </c>
      <c r="B150" s="88" t="s">
        <v>484</v>
      </c>
      <c r="C150" s="71">
        <v>0</v>
      </c>
      <c r="D150" s="71" t="s">
        <v>460</v>
      </c>
      <c r="F150" s="101">
        <f t="shared" si="9"/>
        <v>0</v>
      </c>
      <c r="G150" s="101" t="str">
        <f t="shared" si="10"/>
        <v/>
      </c>
      <c r="H150" s="73"/>
      <c r="L150" s="73"/>
      <c r="M150" s="73"/>
      <c r="N150" s="74"/>
    </row>
    <row r="151" spans="1:14" x14ac:dyDescent="0.25">
      <c r="A151" s="88" t="s">
        <v>517</v>
      </c>
      <c r="B151" s="88" t="s">
        <v>488</v>
      </c>
      <c r="C151" s="71">
        <v>0</v>
      </c>
      <c r="D151" s="71" t="s">
        <v>460</v>
      </c>
      <c r="F151" s="101">
        <f t="shared" si="9"/>
        <v>0</v>
      </c>
      <c r="G151" s="101" t="str">
        <f t="shared" si="10"/>
        <v/>
      </c>
      <c r="H151" s="73"/>
      <c r="L151" s="73"/>
      <c r="M151" s="73"/>
      <c r="N151" s="74"/>
    </row>
    <row r="152" spans="1:14" x14ac:dyDescent="0.25">
      <c r="A152" s="88" t="s">
        <v>518</v>
      </c>
      <c r="B152" s="96" t="s">
        <v>486</v>
      </c>
      <c r="C152" s="71">
        <v>0</v>
      </c>
      <c r="D152" s="71" t="s">
        <v>460</v>
      </c>
      <c r="F152" s="101">
        <f t="shared" si="9"/>
        <v>0</v>
      </c>
      <c r="G152" s="101" t="str">
        <f t="shared" si="10"/>
        <v/>
      </c>
      <c r="H152" s="73"/>
      <c r="L152" s="73"/>
      <c r="M152" s="73"/>
      <c r="N152" s="74"/>
    </row>
    <row r="153" spans="1:14" x14ac:dyDescent="0.25">
      <c r="A153" s="88" t="s">
        <v>519</v>
      </c>
      <c r="B153" s="88" t="s">
        <v>489</v>
      </c>
      <c r="C153" s="71">
        <v>0</v>
      </c>
      <c r="D153" s="71" t="s">
        <v>460</v>
      </c>
      <c r="F153" s="101">
        <f t="shared" si="9"/>
        <v>0</v>
      </c>
      <c r="G153" s="101" t="str">
        <f t="shared" si="10"/>
        <v/>
      </c>
      <c r="H153" s="73"/>
      <c r="L153" s="73"/>
      <c r="M153" s="73"/>
      <c r="N153" s="74"/>
    </row>
    <row r="154" spans="1:14" x14ac:dyDescent="0.25">
      <c r="A154" s="88" t="s">
        <v>520</v>
      </c>
      <c r="B154" s="88" t="s">
        <v>491</v>
      </c>
      <c r="C154" s="71">
        <v>0</v>
      </c>
      <c r="D154" s="71" t="s">
        <v>460</v>
      </c>
      <c r="F154" s="101">
        <f t="shared" si="9"/>
        <v>0</v>
      </c>
      <c r="G154" s="101" t="str">
        <f t="shared" si="10"/>
        <v/>
      </c>
      <c r="H154" s="73"/>
      <c r="L154" s="73"/>
      <c r="M154" s="73"/>
      <c r="N154" s="74"/>
    </row>
    <row r="155" spans="1:14" x14ac:dyDescent="0.25">
      <c r="A155" s="88" t="s">
        <v>521</v>
      </c>
      <c r="B155" s="88" t="s">
        <v>493</v>
      </c>
      <c r="C155" s="71">
        <v>0</v>
      </c>
      <c r="D155" s="71" t="s">
        <v>460</v>
      </c>
      <c r="F155" s="101">
        <f t="shared" si="9"/>
        <v>0</v>
      </c>
      <c r="G155" s="101" t="str">
        <f t="shared" si="10"/>
        <v/>
      </c>
      <c r="H155" s="73"/>
      <c r="L155" s="73"/>
      <c r="M155" s="73"/>
      <c r="N155" s="74"/>
    </row>
    <row r="156" spans="1:14" x14ac:dyDescent="0.25">
      <c r="A156" s="88" t="s">
        <v>522</v>
      </c>
      <c r="B156" s="88" t="s">
        <v>378</v>
      </c>
      <c r="C156" s="71">
        <v>0</v>
      </c>
      <c r="D156" s="71" t="s">
        <v>460</v>
      </c>
      <c r="F156" s="101">
        <f t="shared" si="9"/>
        <v>0</v>
      </c>
      <c r="G156" s="101" t="str">
        <f t="shared" si="10"/>
        <v/>
      </c>
      <c r="H156" s="73"/>
      <c r="L156" s="73"/>
      <c r="M156" s="73"/>
      <c r="N156" s="74"/>
    </row>
    <row r="157" spans="1:14" x14ac:dyDescent="0.25">
      <c r="A157" s="88" t="s">
        <v>523</v>
      </c>
      <c r="B157" s="107" t="s">
        <v>380</v>
      </c>
      <c r="C157" s="104">
        <f>SUM(C138:C156)</f>
        <v>2150</v>
      </c>
      <c r="D157" s="104">
        <f>IF(COUNT(D138:D156)=0,0,IF(SUM(D138:D156)=C157,SUM(D138:D156),IF(SUM(D138:D156)&lt;&gt;C157,"The total should equal the Nominal Before Hedging")))</f>
        <v>0</v>
      </c>
      <c r="F157" s="101">
        <f>SUM(F138:F156)</f>
        <v>1</v>
      </c>
      <c r="G157" s="101">
        <f>SUM(G138:G156)</f>
        <v>0</v>
      </c>
      <c r="H157" s="73"/>
      <c r="L157" s="73"/>
      <c r="M157" s="73"/>
      <c r="N157" s="74"/>
    </row>
    <row r="158" spans="1:14" x14ac:dyDescent="0.25">
      <c r="A158" s="88" t="s">
        <v>524</v>
      </c>
      <c r="B158" s="105" t="s">
        <v>382</v>
      </c>
      <c r="C158" s="71"/>
      <c r="D158" s="71"/>
      <c r="F158" s="101" t="str">
        <f t="shared" si="9"/>
        <v/>
      </c>
      <c r="G158" s="101" t="str">
        <f t="shared" si="10"/>
        <v/>
      </c>
      <c r="H158" s="73"/>
      <c r="L158" s="73"/>
      <c r="M158" s="73"/>
      <c r="N158" s="74"/>
    </row>
    <row r="159" spans="1:14" x14ac:dyDescent="0.25">
      <c r="A159" s="88" t="s">
        <v>525</v>
      </c>
      <c r="B159" s="105" t="s">
        <v>382</v>
      </c>
      <c r="C159" s="71"/>
      <c r="D159" s="71"/>
      <c r="F159" s="101" t="str">
        <f t="shared" si="9"/>
        <v/>
      </c>
      <c r="G159" s="101" t="str">
        <f t="shared" si="10"/>
        <v/>
      </c>
      <c r="H159" s="73"/>
      <c r="L159" s="73"/>
      <c r="M159" s="73"/>
      <c r="N159" s="74"/>
    </row>
    <row r="160" spans="1:14" x14ac:dyDescent="0.25">
      <c r="A160" s="88" t="s">
        <v>526</v>
      </c>
      <c r="B160" s="105" t="s">
        <v>382</v>
      </c>
      <c r="C160" s="71"/>
      <c r="D160" s="71"/>
      <c r="F160" s="101" t="str">
        <f t="shared" si="9"/>
        <v/>
      </c>
      <c r="G160" s="101" t="str">
        <f t="shared" si="10"/>
        <v/>
      </c>
      <c r="H160" s="73"/>
      <c r="L160" s="73"/>
      <c r="M160" s="73"/>
      <c r="N160" s="74"/>
    </row>
    <row r="161" spans="1:14" x14ac:dyDescent="0.25">
      <c r="A161" s="88" t="s">
        <v>527</v>
      </c>
      <c r="B161" s="105" t="s">
        <v>382</v>
      </c>
      <c r="C161" s="71"/>
      <c r="D161" s="71"/>
      <c r="F161" s="101" t="str">
        <f t="shared" si="9"/>
        <v/>
      </c>
      <c r="G161" s="101" t="str">
        <f t="shared" si="10"/>
        <v/>
      </c>
      <c r="H161" s="73"/>
      <c r="L161" s="73"/>
      <c r="M161" s="73"/>
      <c r="N161" s="74"/>
    </row>
    <row r="162" spans="1:14" x14ac:dyDescent="0.25">
      <c r="A162" s="88" t="s">
        <v>528</v>
      </c>
      <c r="B162" s="105" t="s">
        <v>382</v>
      </c>
      <c r="C162" s="71"/>
      <c r="D162" s="71"/>
      <c r="F162" s="101" t="str">
        <f t="shared" si="9"/>
        <v/>
      </c>
      <c r="G162" s="101" t="str">
        <f t="shared" si="10"/>
        <v/>
      </c>
      <c r="H162" s="73"/>
      <c r="L162" s="73"/>
      <c r="M162" s="73"/>
      <c r="N162" s="74"/>
    </row>
    <row r="163" spans="1:14" ht="15" customHeight="1" x14ac:dyDescent="0.25">
      <c r="A163" s="93"/>
      <c r="B163" s="92" t="s">
        <v>529</v>
      </c>
      <c r="C163" s="93" t="s">
        <v>455</v>
      </c>
      <c r="D163" s="93" t="s">
        <v>456</v>
      </c>
      <c r="E163" s="93"/>
      <c r="F163" s="93" t="s">
        <v>457</v>
      </c>
      <c r="G163" s="93" t="s">
        <v>458</v>
      </c>
      <c r="H163" s="73"/>
      <c r="L163" s="73"/>
      <c r="M163" s="73"/>
      <c r="N163" s="74"/>
    </row>
    <row r="164" spans="1:14" x14ac:dyDescent="0.25">
      <c r="A164" s="88" t="s">
        <v>530</v>
      </c>
      <c r="B164" s="96" t="s">
        <v>531</v>
      </c>
      <c r="C164" s="71">
        <v>2150</v>
      </c>
      <c r="D164" s="71" t="s">
        <v>460</v>
      </c>
      <c r="E164" s="111"/>
      <c r="F164" s="101">
        <f>IF($C$167=0,"",IF(C164="[for completion]","",IF(C164="","",C164/$C$167)))</f>
        <v>1</v>
      </c>
      <c r="G164" s="101" t="str">
        <f>IF($D$167=0,"",IF(D164="[for completion]","",IF(D164="","",D164/$D$167)))</f>
        <v/>
      </c>
      <c r="H164" s="73"/>
      <c r="L164" s="73"/>
      <c r="M164" s="73"/>
      <c r="N164" s="74"/>
    </row>
    <row r="165" spans="1:14" x14ac:dyDescent="0.25">
      <c r="A165" s="88" t="s">
        <v>532</v>
      </c>
      <c r="B165" s="96" t="s">
        <v>533</v>
      </c>
      <c r="C165" s="71">
        <v>0</v>
      </c>
      <c r="D165" s="71" t="s">
        <v>460</v>
      </c>
      <c r="E165" s="111"/>
      <c r="F165" s="101">
        <f>IF($C$167=0,"",IF(C165="[for completion]","",IF(C165="","",C165/$C$167)))</f>
        <v>0</v>
      </c>
      <c r="G165" s="101" t="str">
        <f>IF($D$167=0,"",IF(D165="[for completion]","",IF(D165="","",D165/$D$167)))</f>
        <v/>
      </c>
      <c r="H165" s="73"/>
      <c r="L165" s="73"/>
      <c r="M165" s="73"/>
      <c r="N165" s="74"/>
    </row>
    <row r="166" spans="1:14" x14ac:dyDescent="0.25">
      <c r="A166" s="88" t="s">
        <v>534</v>
      </c>
      <c r="B166" s="96" t="s">
        <v>378</v>
      </c>
      <c r="C166" s="71">
        <v>0</v>
      </c>
      <c r="D166" s="71" t="s">
        <v>460</v>
      </c>
      <c r="E166" s="111"/>
      <c r="F166" s="101">
        <f>IF($C$167=0,"",IF(C166="[for completion]","",IF(C166="","",C166/$C$167)))</f>
        <v>0</v>
      </c>
      <c r="G166" s="101" t="str">
        <f>IF($D$167=0,"",IF(D166="[for completion]","",IF(D166="","",D166/$D$167)))</f>
        <v/>
      </c>
      <c r="H166" s="73"/>
      <c r="L166" s="73"/>
      <c r="M166" s="73"/>
      <c r="N166" s="74"/>
    </row>
    <row r="167" spans="1:14" x14ac:dyDescent="0.25">
      <c r="A167" s="88" t="s">
        <v>535</v>
      </c>
      <c r="B167" s="107" t="s">
        <v>380</v>
      </c>
      <c r="C167" s="112">
        <f>SUM(C164:C166)</f>
        <v>2150</v>
      </c>
      <c r="D167" s="112">
        <f>SUM(D164:D166)</f>
        <v>0</v>
      </c>
      <c r="E167" s="111"/>
      <c r="F167" s="113">
        <f>SUM(F164:F166)</f>
        <v>1</v>
      </c>
      <c r="G167" s="113">
        <f>SUM(G164:G166)</f>
        <v>0</v>
      </c>
      <c r="H167" s="73"/>
      <c r="L167" s="73"/>
      <c r="M167" s="73"/>
      <c r="N167" s="74"/>
    </row>
    <row r="168" spans="1:14" x14ac:dyDescent="0.25">
      <c r="A168" s="88" t="s">
        <v>536</v>
      </c>
      <c r="B168" s="110"/>
      <c r="C168" s="157"/>
      <c r="D168" s="157"/>
      <c r="E168" s="111"/>
      <c r="F168" s="111"/>
      <c r="H168" s="73"/>
      <c r="L168" s="73"/>
      <c r="M168" s="73"/>
      <c r="N168" s="74"/>
    </row>
    <row r="169" spans="1:14" x14ac:dyDescent="0.25">
      <c r="A169" s="88" t="s">
        <v>537</v>
      </c>
      <c r="B169" s="110"/>
      <c r="C169" s="157"/>
      <c r="D169" s="157"/>
      <c r="E169" s="111"/>
      <c r="F169" s="111"/>
      <c r="H169" s="73"/>
      <c r="L169" s="73"/>
      <c r="M169" s="73"/>
      <c r="N169" s="74"/>
    </row>
    <row r="170" spans="1:14" x14ac:dyDescent="0.25">
      <c r="A170" s="88" t="s">
        <v>538</v>
      </c>
      <c r="B170" s="110"/>
      <c r="C170" s="157"/>
      <c r="D170" s="157"/>
      <c r="E170" s="111"/>
      <c r="F170" s="111"/>
      <c r="H170" s="73"/>
      <c r="L170" s="73"/>
      <c r="M170" s="73"/>
      <c r="N170" s="74"/>
    </row>
    <row r="171" spans="1:14" x14ac:dyDescent="0.25">
      <c r="A171" s="88" t="s">
        <v>539</v>
      </c>
      <c r="B171" s="110"/>
      <c r="C171" s="157"/>
      <c r="D171" s="157"/>
      <c r="E171" s="111"/>
      <c r="F171" s="111"/>
      <c r="H171" s="73"/>
      <c r="L171" s="73"/>
      <c r="M171" s="73"/>
      <c r="N171" s="74"/>
    </row>
    <row r="172" spans="1:14" x14ac:dyDescent="0.25">
      <c r="A172" s="88" t="s">
        <v>540</v>
      </c>
      <c r="B172" s="110"/>
      <c r="C172" s="157"/>
      <c r="D172" s="157"/>
      <c r="E172" s="111"/>
      <c r="F172" s="111"/>
      <c r="H172" s="73"/>
      <c r="L172" s="73"/>
      <c r="M172" s="73"/>
      <c r="N172" s="74"/>
    </row>
    <row r="173" spans="1:14" ht="15" customHeight="1" x14ac:dyDescent="0.25">
      <c r="A173" s="93"/>
      <c r="B173" s="92" t="s">
        <v>541</v>
      </c>
      <c r="C173" s="93" t="s">
        <v>339</v>
      </c>
      <c r="D173" s="93"/>
      <c r="E173" s="93"/>
      <c r="F173" s="94" t="s">
        <v>542</v>
      </c>
      <c r="G173" s="94"/>
      <c r="H173" s="73"/>
      <c r="L173" s="73"/>
      <c r="M173" s="73"/>
      <c r="N173" s="74"/>
    </row>
    <row r="174" spans="1:14" ht="15" customHeight="1" x14ac:dyDescent="0.25">
      <c r="A174" s="88" t="s">
        <v>543</v>
      </c>
      <c r="B174" s="88" t="s">
        <v>544</v>
      </c>
      <c r="C174" s="71" t="s">
        <v>460</v>
      </c>
      <c r="D174" s="81"/>
      <c r="E174" s="81"/>
      <c r="F174" s="101" t="str">
        <f>IF($C$179=0,"",IF(C174="[for completion]","",C174/$C$179))</f>
        <v/>
      </c>
      <c r="G174" s="102"/>
      <c r="H174" s="73"/>
      <c r="L174" s="73"/>
      <c r="M174" s="73"/>
      <c r="N174" s="74"/>
    </row>
    <row r="175" spans="1:14" ht="30.75" customHeight="1" x14ac:dyDescent="0.25">
      <c r="A175" s="88" t="s">
        <v>545</v>
      </c>
      <c r="B175" s="88" t="s">
        <v>546</v>
      </c>
      <c r="C175" s="71" t="s">
        <v>460</v>
      </c>
      <c r="E175" s="99"/>
      <c r="F175" s="101" t="str">
        <f>IF($C$179=0,"",IF(C175="[for completion]","",C175/$C$179))</f>
        <v/>
      </c>
      <c r="G175" s="102"/>
      <c r="H175" s="73"/>
      <c r="L175" s="73"/>
      <c r="M175" s="73"/>
      <c r="N175" s="74"/>
    </row>
    <row r="176" spans="1:14" x14ac:dyDescent="0.25">
      <c r="A176" s="88" t="s">
        <v>547</v>
      </c>
      <c r="B176" s="88" t="s">
        <v>548</v>
      </c>
      <c r="C176" s="71" t="s">
        <v>460</v>
      </c>
      <c r="E176" s="99"/>
      <c r="F176" s="101" t="str">
        <f>IF($C$179=0,"",IF(C176="[for completion]","",C176/$C$179))</f>
        <v/>
      </c>
      <c r="G176" s="102"/>
      <c r="H176" s="73"/>
      <c r="L176" s="73"/>
      <c r="M176" s="73"/>
      <c r="N176" s="74"/>
    </row>
    <row r="177" spans="1:14" x14ac:dyDescent="0.25">
      <c r="A177" s="88" t="s">
        <v>549</v>
      </c>
      <c r="B177" s="88" t="s">
        <v>550</v>
      </c>
      <c r="C177" s="71" t="s">
        <v>460</v>
      </c>
      <c r="E177" s="99"/>
      <c r="F177" s="101" t="str">
        <f>IF($C$179=0,"",IF(C177="[for completion]","",C177/$C$179))</f>
        <v/>
      </c>
      <c r="G177" s="102"/>
      <c r="H177" s="73"/>
      <c r="L177" s="73"/>
      <c r="M177" s="73"/>
      <c r="N177" s="74"/>
    </row>
    <row r="178" spans="1:14" x14ac:dyDescent="0.25">
      <c r="A178" s="88" t="s">
        <v>551</v>
      </c>
      <c r="B178" s="88" t="s">
        <v>378</v>
      </c>
      <c r="C178" s="71" t="s">
        <v>460</v>
      </c>
      <c r="E178" s="99"/>
      <c r="F178" s="101" t="str">
        <f t="shared" ref="F178:F187" si="11">IF($C$179=0,"",IF(C178="[for completion]","",C178/$C$179))</f>
        <v/>
      </c>
      <c r="G178" s="102"/>
      <c r="H178" s="73"/>
      <c r="L178" s="73"/>
      <c r="M178" s="73"/>
      <c r="N178" s="74"/>
    </row>
    <row r="179" spans="1:14" x14ac:dyDescent="0.25">
      <c r="A179" s="88" t="s">
        <v>552</v>
      </c>
      <c r="B179" s="107" t="s">
        <v>380</v>
      </c>
      <c r="C179" s="104">
        <f>SUM(C174:C178)</f>
        <v>0</v>
      </c>
      <c r="E179" s="99"/>
      <c r="F179" s="98">
        <f>SUM(F174:F178)</f>
        <v>0</v>
      </c>
      <c r="G179" s="102"/>
      <c r="H179" s="73"/>
      <c r="L179" s="73"/>
      <c r="M179" s="73"/>
      <c r="N179" s="74"/>
    </row>
    <row r="180" spans="1:14" x14ac:dyDescent="0.25">
      <c r="A180" s="88" t="s">
        <v>553</v>
      </c>
      <c r="B180" s="114" t="s">
        <v>554</v>
      </c>
      <c r="C180" s="71"/>
      <c r="E180" s="99"/>
      <c r="F180" s="101" t="str">
        <f t="shared" si="11"/>
        <v/>
      </c>
      <c r="G180" s="102"/>
      <c r="H180" s="73"/>
      <c r="L180" s="73"/>
      <c r="M180" s="73"/>
      <c r="N180" s="74"/>
    </row>
    <row r="181" spans="1:14" s="105" customFormat="1" ht="30" x14ac:dyDescent="0.25">
      <c r="A181" s="88" t="s">
        <v>555</v>
      </c>
      <c r="B181" s="114" t="s">
        <v>556</v>
      </c>
      <c r="C181" s="158"/>
      <c r="F181" s="101" t="str">
        <f t="shared" si="11"/>
        <v/>
      </c>
    </row>
    <row r="182" spans="1:14" ht="30" x14ac:dyDescent="0.25">
      <c r="A182" s="88" t="s">
        <v>557</v>
      </c>
      <c r="B182" s="114" t="s">
        <v>558</v>
      </c>
      <c r="C182" s="71"/>
      <c r="E182" s="99"/>
      <c r="F182" s="101" t="str">
        <f t="shared" si="11"/>
        <v/>
      </c>
      <c r="G182" s="102"/>
      <c r="H182" s="73"/>
      <c r="L182" s="73"/>
      <c r="M182" s="73"/>
      <c r="N182" s="74"/>
    </row>
    <row r="183" spans="1:14" x14ac:dyDescent="0.25">
      <c r="A183" s="88" t="s">
        <v>559</v>
      </c>
      <c r="B183" s="114" t="s">
        <v>560</v>
      </c>
      <c r="C183" s="71"/>
      <c r="E183" s="99"/>
      <c r="F183" s="101" t="str">
        <f t="shared" si="11"/>
        <v/>
      </c>
      <c r="G183" s="102"/>
      <c r="H183" s="73"/>
      <c r="L183" s="73"/>
      <c r="M183" s="73"/>
      <c r="N183" s="74"/>
    </row>
    <row r="184" spans="1:14" s="105" customFormat="1" ht="30" x14ac:dyDescent="0.25">
      <c r="A184" s="88" t="s">
        <v>561</v>
      </c>
      <c r="B184" s="114" t="s">
        <v>562</v>
      </c>
      <c r="C184" s="158"/>
      <c r="F184" s="101" t="str">
        <f t="shared" si="11"/>
        <v/>
      </c>
    </row>
    <row r="185" spans="1:14" ht="30" x14ac:dyDescent="0.25">
      <c r="A185" s="88" t="s">
        <v>563</v>
      </c>
      <c r="B185" s="114" t="s">
        <v>564</v>
      </c>
      <c r="C185" s="71"/>
      <c r="E185" s="99"/>
      <c r="F185" s="101" t="str">
        <f t="shared" si="11"/>
        <v/>
      </c>
      <c r="G185" s="102"/>
      <c r="H185" s="73"/>
      <c r="L185" s="73"/>
      <c r="M185" s="73"/>
      <c r="N185" s="74"/>
    </row>
    <row r="186" spans="1:14" x14ac:dyDescent="0.25">
      <c r="A186" s="88" t="s">
        <v>565</v>
      </c>
      <c r="B186" s="114" t="s">
        <v>566</v>
      </c>
      <c r="C186" s="71"/>
      <c r="E186" s="99"/>
      <c r="F186" s="101" t="str">
        <f t="shared" si="11"/>
        <v/>
      </c>
      <c r="G186" s="102"/>
      <c r="H186" s="73"/>
      <c r="L186" s="73"/>
      <c r="M186" s="73"/>
      <c r="N186" s="74"/>
    </row>
    <row r="187" spans="1:14" x14ac:dyDescent="0.25">
      <c r="A187" s="88" t="s">
        <v>567</v>
      </c>
      <c r="B187" s="114" t="s">
        <v>568</v>
      </c>
      <c r="C187" s="71"/>
      <c r="E187" s="99"/>
      <c r="F187" s="101" t="str">
        <f t="shared" si="11"/>
        <v/>
      </c>
      <c r="G187" s="102"/>
      <c r="H187" s="73"/>
      <c r="L187" s="73"/>
      <c r="M187" s="73"/>
      <c r="N187" s="74"/>
    </row>
    <row r="188" spans="1:14" x14ac:dyDescent="0.25">
      <c r="A188" s="88" t="s">
        <v>569</v>
      </c>
      <c r="B188" s="105"/>
      <c r="E188" s="99"/>
      <c r="F188" s="102"/>
      <c r="G188" s="102"/>
      <c r="H188" s="73"/>
      <c r="L188" s="73"/>
      <c r="M188" s="73"/>
      <c r="N188" s="74"/>
    </row>
    <row r="189" spans="1:14" x14ac:dyDescent="0.25">
      <c r="A189" s="88" t="s">
        <v>570</v>
      </c>
      <c r="B189" s="105"/>
      <c r="E189" s="99"/>
      <c r="F189" s="102"/>
      <c r="G189" s="102"/>
      <c r="H189" s="73"/>
      <c r="L189" s="73"/>
      <c r="M189" s="73"/>
      <c r="N189" s="74"/>
    </row>
    <row r="190" spans="1:14" x14ac:dyDescent="0.25">
      <c r="A190" s="88" t="s">
        <v>571</v>
      </c>
      <c r="B190" s="105"/>
      <c r="E190" s="99"/>
      <c r="F190" s="102"/>
      <c r="G190" s="102"/>
      <c r="H190" s="73"/>
      <c r="L190" s="73"/>
      <c r="M190" s="73"/>
      <c r="N190" s="74"/>
    </row>
    <row r="191" spans="1:14" x14ac:dyDescent="0.25">
      <c r="A191" s="88" t="s">
        <v>572</v>
      </c>
      <c r="B191" s="105"/>
      <c r="E191" s="99"/>
      <c r="F191" s="102"/>
      <c r="G191" s="102"/>
      <c r="H191" s="73"/>
      <c r="L191" s="73"/>
      <c r="M191" s="73"/>
      <c r="N191" s="74"/>
    </row>
    <row r="192" spans="1:14" ht="15" customHeight="1" x14ac:dyDescent="0.25">
      <c r="A192" s="93"/>
      <c r="B192" s="92" t="s">
        <v>573</v>
      </c>
      <c r="C192" s="93" t="s">
        <v>339</v>
      </c>
      <c r="D192" s="93"/>
      <c r="E192" s="93"/>
      <c r="F192" s="94" t="s">
        <v>542</v>
      </c>
      <c r="G192" s="94"/>
      <c r="H192" s="73"/>
      <c r="L192" s="73"/>
      <c r="M192" s="73"/>
      <c r="N192" s="74"/>
    </row>
    <row r="193" spans="1:14" x14ac:dyDescent="0.25">
      <c r="A193" s="88" t="s">
        <v>574</v>
      </c>
      <c r="B193" s="88" t="s">
        <v>575</v>
      </c>
      <c r="C193" s="71" t="s">
        <v>460</v>
      </c>
      <c r="E193" s="100"/>
      <c r="F193" s="101" t="str">
        <f t="shared" ref="F193:F207" si="12">IF($C$209=0,"",IF(C193="[for completion]","",C193/$C$209))</f>
        <v/>
      </c>
      <c r="G193" s="102"/>
      <c r="H193" s="73"/>
      <c r="L193" s="73"/>
      <c r="M193" s="73"/>
      <c r="N193" s="74"/>
    </row>
    <row r="194" spans="1:14" x14ac:dyDescent="0.25">
      <c r="A194" s="88" t="s">
        <v>576</v>
      </c>
      <c r="B194" s="88" t="s">
        <v>577</v>
      </c>
      <c r="C194" s="71" t="s">
        <v>460</v>
      </c>
      <c r="E194" s="99"/>
      <c r="F194" s="101" t="str">
        <f t="shared" si="12"/>
        <v/>
      </c>
      <c r="G194" s="99"/>
      <c r="H194" s="73"/>
      <c r="L194" s="73"/>
      <c r="M194" s="73"/>
      <c r="N194" s="74"/>
    </row>
    <row r="195" spans="1:14" x14ac:dyDescent="0.25">
      <c r="A195" s="88" t="s">
        <v>578</v>
      </c>
      <c r="B195" s="88" t="s">
        <v>579</v>
      </c>
      <c r="C195" s="71" t="s">
        <v>460</v>
      </c>
      <c r="E195" s="99"/>
      <c r="F195" s="101" t="str">
        <f t="shared" si="12"/>
        <v/>
      </c>
      <c r="G195" s="99"/>
      <c r="H195" s="73"/>
      <c r="L195" s="73"/>
      <c r="M195" s="73"/>
      <c r="N195" s="74"/>
    </row>
    <row r="196" spans="1:14" x14ac:dyDescent="0.25">
      <c r="A196" s="88" t="s">
        <v>580</v>
      </c>
      <c r="B196" s="88" t="s">
        <v>581</v>
      </c>
      <c r="C196" s="71" t="s">
        <v>460</v>
      </c>
      <c r="E196" s="99"/>
      <c r="F196" s="101" t="str">
        <f t="shared" si="12"/>
        <v/>
      </c>
      <c r="G196" s="99"/>
      <c r="H196" s="73"/>
      <c r="L196" s="73"/>
      <c r="M196" s="73"/>
      <c r="N196" s="74"/>
    </row>
    <row r="197" spans="1:14" x14ac:dyDescent="0.25">
      <c r="A197" s="88" t="s">
        <v>582</v>
      </c>
      <c r="B197" s="88" t="s">
        <v>583</v>
      </c>
      <c r="C197" s="71" t="s">
        <v>460</v>
      </c>
      <c r="E197" s="99"/>
      <c r="F197" s="101" t="str">
        <f t="shared" si="12"/>
        <v/>
      </c>
      <c r="G197" s="99"/>
      <c r="H197" s="73"/>
      <c r="L197" s="73"/>
      <c r="M197" s="73"/>
      <c r="N197" s="74"/>
    </row>
    <row r="198" spans="1:14" x14ac:dyDescent="0.25">
      <c r="A198" s="88" t="s">
        <v>584</v>
      </c>
      <c r="B198" s="88" t="s">
        <v>585</v>
      </c>
      <c r="C198" s="71" t="s">
        <v>460</v>
      </c>
      <c r="E198" s="99"/>
      <c r="F198" s="101" t="str">
        <f t="shared" si="12"/>
        <v/>
      </c>
      <c r="G198" s="99"/>
      <c r="H198" s="73"/>
      <c r="L198" s="73"/>
      <c r="M198" s="73"/>
      <c r="N198" s="74"/>
    </row>
    <row r="199" spans="1:14" x14ac:dyDescent="0.25">
      <c r="A199" s="88" t="s">
        <v>586</v>
      </c>
      <c r="B199" s="88" t="s">
        <v>587</v>
      </c>
      <c r="C199" s="71" t="s">
        <v>460</v>
      </c>
      <c r="E199" s="99"/>
      <c r="F199" s="101" t="str">
        <f t="shared" si="12"/>
        <v/>
      </c>
      <c r="G199" s="99"/>
      <c r="H199" s="73"/>
      <c r="L199" s="73"/>
      <c r="M199" s="73"/>
      <c r="N199" s="74"/>
    </row>
    <row r="200" spans="1:14" x14ac:dyDescent="0.25">
      <c r="A200" s="88" t="s">
        <v>588</v>
      </c>
      <c r="B200" s="88" t="s">
        <v>589</v>
      </c>
      <c r="C200" s="71" t="s">
        <v>460</v>
      </c>
      <c r="E200" s="99"/>
      <c r="F200" s="101" t="str">
        <f t="shared" si="12"/>
        <v/>
      </c>
      <c r="G200" s="99"/>
      <c r="H200" s="73"/>
      <c r="L200" s="73"/>
      <c r="M200" s="73"/>
      <c r="N200" s="74"/>
    </row>
    <row r="201" spans="1:14" x14ac:dyDescent="0.25">
      <c r="A201" s="88" t="s">
        <v>590</v>
      </c>
      <c r="B201" s="88" t="s">
        <v>591</v>
      </c>
      <c r="C201" s="71" t="s">
        <v>460</v>
      </c>
      <c r="E201" s="99"/>
      <c r="F201" s="101" t="str">
        <f t="shared" si="12"/>
        <v/>
      </c>
      <c r="G201" s="99"/>
      <c r="H201" s="73"/>
      <c r="L201" s="73"/>
      <c r="M201" s="73"/>
      <c r="N201" s="74"/>
    </row>
    <row r="202" spans="1:14" x14ac:dyDescent="0.25">
      <c r="A202" s="88" t="s">
        <v>592</v>
      </c>
      <c r="B202" s="88" t="s">
        <v>593</v>
      </c>
      <c r="C202" s="71" t="s">
        <v>460</v>
      </c>
      <c r="E202" s="99"/>
      <c r="F202" s="101" t="str">
        <f t="shared" si="12"/>
        <v/>
      </c>
      <c r="G202" s="99"/>
      <c r="H202" s="73"/>
      <c r="L202" s="73"/>
      <c r="M202" s="73"/>
      <c r="N202" s="74"/>
    </row>
    <row r="203" spans="1:14" x14ac:dyDescent="0.25">
      <c r="A203" s="88" t="s">
        <v>594</v>
      </c>
      <c r="B203" s="88" t="s">
        <v>595</v>
      </c>
      <c r="C203" s="71" t="s">
        <v>460</v>
      </c>
      <c r="E203" s="99"/>
      <c r="F203" s="101" t="str">
        <f t="shared" si="12"/>
        <v/>
      </c>
      <c r="G203" s="99"/>
      <c r="H203" s="73"/>
      <c r="L203" s="73"/>
      <c r="M203" s="73"/>
      <c r="N203" s="74"/>
    </row>
    <row r="204" spans="1:14" x14ac:dyDescent="0.25">
      <c r="A204" s="88" t="s">
        <v>596</v>
      </c>
      <c r="B204" s="88" t="s">
        <v>597</v>
      </c>
      <c r="C204" s="71" t="s">
        <v>460</v>
      </c>
      <c r="E204" s="99"/>
      <c r="F204" s="101" t="str">
        <f t="shared" si="12"/>
        <v/>
      </c>
      <c r="G204" s="99"/>
      <c r="H204" s="73"/>
      <c r="L204" s="73"/>
      <c r="M204" s="73"/>
      <c r="N204" s="74"/>
    </row>
    <row r="205" spans="1:14" x14ac:dyDescent="0.25">
      <c r="A205" s="88" t="s">
        <v>598</v>
      </c>
      <c r="B205" s="88" t="s">
        <v>599</v>
      </c>
      <c r="C205" s="71" t="s">
        <v>460</v>
      </c>
      <c r="E205" s="99"/>
      <c r="F205" s="101" t="str">
        <f t="shared" si="12"/>
        <v/>
      </c>
      <c r="G205" s="99"/>
      <c r="H205" s="73"/>
      <c r="L205" s="73"/>
      <c r="M205" s="73"/>
      <c r="N205" s="74"/>
    </row>
    <row r="206" spans="1:14" x14ac:dyDescent="0.25">
      <c r="A206" s="88" t="s">
        <v>600</v>
      </c>
      <c r="B206" s="88" t="s">
        <v>601</v>
      </c>
      <c r="C206" s="71" t="s">
        <v>460</v>
      </c>
      <c r="E206" s="99"/>
      <c r="F206" s="101" t="str">
        <f>IF($C$209=0,"",IF(C206="[for completion]","",C206/$C$209))</f>
        <v/>
      </c>
      <c r="G206" s="99"/>
      <c r="H206" s="73"/>
      <c r="L206" s="73"/>
      <c r="M206" s="73"/>
      <c r="N206" s="74"/>
    </row>
    <row r="207" spans="1:14" x14ac:dyDescent="0.25">
      <c r="A207" s="88" t="s">
        <v>602</v>
      </c>
      <c r="B207" s="88" t="s">
        <v>378</v>
      </c>
      <c r="C207" s="71" t="s">
        <v>460</v>
      </c>
      <c r="E207" s="99"/>
      <c r="F207" s="101" t="str">
        <f t="shared" si="12"/>
        <v/>
      </c>
      <c r="G207" s="99"/>
      <c r="H207" s="73"/>
      <c r="L207" s="73"/>
      <c r="M207" s="73"/>
      <c r="N207" s="74"/>
    </row>
    <row r="208" spans="1:14" x14ac:dyDescent="0.25">
      <c r="A208" s="88" t="s">
        <v>603</v>
      </c>
      <c r="B208" s="103" t="s">
        <v>604</v>
      </c>
      <c r="C208" s="71" t="s">
        <v>460</v>
      </c>
      <c r="E208" s="99"/>
      <c r="F208" s="115" t="str">
        <f>IF($C$209=0,"",IF(C208="[for completion]","",C208/$C$209))</f>
        <v/>
      </c>
      <c r="G208" s="99"/>
      <c r="H208" s="73"/>
      <c r="L208" s="73"/>
      <c r="M208" s="73"/>
      <c r="N208" s="74"/>
    </row>
    <row r="209" spans="1:14" x14ac:dyDescent="0.25">
      <c r="A209" s="88" t="s">
        <v>605</v>
      </c>
      <c r="B209" s="107" t="s">
        <v>380</v>
      </c>
      <c r="C209" s="104">
        <f>SUM(C193:C207)</f>
        <v>0</v>
      </c>
      <c r="E209" s="99"/>
      <c r="F209" s="98">
        <f>SUM(F193:F207)</f>
        <v>0</v>
      </c>
      <c r="G209" s="99"/>
      <c r="H209" s="73"/>
      <c r="L209" s="73"/>
      <c r="M209" s="73"/>
      <c r="N209" s="74"/>
    </row>
    <row r="210" spans="1:14" x14ac:dyDescent="0.25">
      <c r="A210" s="88" t="s">
        <v>606</v>
      </c>
      <c r="B210" s="105" t="s">
        <v>382</v>
      </c>
      <c r="C210" s="71"/>
      <c r="E210" s="99"/>
      <c r="F210" s="101" t="str">
        <f t="shared" ref="F210:F215" si="13">IF($C$209=0,"",IF(C210="[for completion]","",C210/$C$209))</f>
        <v/>
      </c>
      <c r="G210" s="99"/>
      <c r="H210" s="73"/>
      <c r="L210" s="73"/>
      <c r="M210" s="73"/>
      <c r="N210" s="74"/>
    </row>
    <row r="211" spans="1:14" x14ac:dyDescent="0.25">
      <c r="A211" s="88" t="s">
        <v>607</v>
      </c>
      <c r="B211" s="105" t="s">
        <v>382</v>
      </c>
      <c r="C211" s="71"/>
      <c r="E211" s="99"/>
      <c r="F211" s="101" t="str">
        <f t="shared" si="13"/>
        <v/>
      </c>
      <c r="G211" s="99"/>
      <c r="H211" s="73"/>
      <c r="L211" s="73"/>
      <c r="M211" s="73"/>
      <c r="N211" s="74"/>
    </row>
    <row r="212" spans="1:14" x14ac:dyDescent="0.25">
      <c r="A212" s="88" t="s">
        <v>608</v>
      </c>
      <c r="B212" s="105" t="s">
        <v>382</v>
      </c>
      <c r="C212" s="71"/>
      <c r="E212" s="99"/>
      <c r="F212" s="101" t="str">
        <f t="shared" si="13"/>
        <v/>
      </c>
      <c r="G212" s="99"/>
      <c r="H212" s="73"/>
      <c r="L212" s="73"/>
      <c r="M212" s="73"/>
      <c r="N212" s="74"/>
    </row>
    <row r="213" spans="1:14" x14ac:dyDescent="0.25">
      <c r="A213" s="88" t="s">
        <v>609</v>
      </c>
      <c r="B213" s="105" t="s">
        <v>382</v>
      </c>
      <c r="C213" s="71"/>
      <c r="E213" s="99"/>
      <c r="F213" s="101" t="str">
        <f t="shared" si="13"/>
        <v/>
      </c>
      <c r="G213" s="99"/>
      <c r="H213" s="73"/>
      <c r="L213" s="73"/>
      <c r="M213" s="73"/>
      <c r="N213" s="74"/>
    </row>
    <row r="214" spans="1:14" x14ac:dyDescent="0.25">
      <c r="A214" s="88" t="s">
        <v>610</v>
      </c>
      <c r="B214" s="105" t="s">
        <v>382</v>
      </c>
      <c r="C214" s="71"/>
      <c r="E214" s="99"/>
      <c r="F214" s="101" t="str">
        <f t="shared" si="13"/>
        <v/>
      </c>
      <c r="G214" s="99"/>
      <c r="H214" s="73"/>
      <c r="L214" s="73"/>
      <c r="M214" s="73"/>
      <c r="N214" s="74"/>
    </row>
    <row r="215" spans="1:14" x14ac:dyDescent="0.25">
      <c r="A215" s="88" t="s">
        <v>611</v>
      </c>
      <c r="B215" s="105" t="s">
        <v>382</v>
      </c>
      <c r="C215" s="71"/>
      <c r="E215" s="99"/>
      <c r="F215" s="101" t="str">
        <f t="shared" si="13"/>
        <v/>
      </c>
      <c r="G215" s="99"/>
      <c r="H215" s="73"/>
      <c r="L215" s="73"/>
      <c r="M215" s="73"/>
      <c r="N215" s="74"/>
    </row>
    <row r="216" spans="1:14" ht="15" customHeight="1" x14ac:dyDescent="0.25">
      <c r="A216" s="93"/>
      <c r="B216" s="92" t="s">
        <v>612</v>
      </c>
      <c r="C216" s="93" t="s">
        <v>339</v>
      </c>
      <c r="D216" s="93"/>
      <c r="E216" s="93"/>
      <c r="F216" s="94" t="s">
        <v>368</v>
      </c>
      <c r="G216" s="94" t="s">
        <v>613</v>
      </c>
      <c r="H216" s="73"/>
      <c r="L216" s="73"/>
      <c r="M216" s="73"/>
      <c r="N216" s="74"/>
    </row>
    <row r="217" spans="1:14" x14ac:dyDescent="0.25">
      <c r="A217" s="88" t="s">
        <v>614</v>
      </c>
      <c r="B217" s="96" t="s">
        <v>615</v>
      </c>
      <c r="C217" s="71">
        <v>0</v>
      </c>
      <c r="E217" s="111"/>
      <c r="F217" s="101">
        <f>IF($C$38=0,"",IF(C217="[for completion]","",IF(C217="","",C217/$C$38)))</f>
        <v>0</v>
      </c>
      <c r="G217" s="101">
        <f>IF($C$39=0,"",IF(C217="[for completion]","",IF(C217="","",C217/$C$39)))</f>
        <v>0</v>
      </c>
      <c r="H217" s="73"/>
      <c r="L217" s="73"/>
      <c r="M217" s="73"/>
      <c r="N217" s="74"/>
    </row>
    <row r="218" spans="1:14" x14ac:dyDescent="0.25">
      <c r="A218" s="88" t="s">
        <v>616</v>
      </c>
      <c r="B218" s="96" t="s">
        <v>617</v>
      </c>
      <c r="C218" s="71">
        <v>0</v>
      </c>
      <c r="E218" s="111"/>
      <c r="F218" s="101">
        <f>IF($C$38=0,"",IF(C218="[for completion]","",IF(C218="","",C218/$C$38)))</f>
        <v>0</v>
      </c>
      <c r="G218" s="101">
        <f>IF($C$39=0,"",IF(C218="[for completion]","",IF(C218="","",C218/$C$39)))</f>
        <v>0</v>
      </c>
      <c r="H218" s="73"/>
      <c r="L218" s="73"/>
      <c r="M218" s="73"/>
      <c r="N218" s="74"/>
    </row>
    <row r="219" spans="1:14" x14ac:dyDescent="0.25">
      <c r="A219" s="88" t="s">
        <v>618</v>
      </c>
      <c r="B219" s="96" t="s">
        <v>378</v>
      </c>
      <c r="C219" s="71">
        <v>535</v>
      </c>
      <c r="E219" s="111"/>
      <c r="F219" s="101">
        <f>IF($C$38=0,"",IF(C219="[for completion]","",IF(C219="","",C219/$C$38)))</f>
        <v>0.16253087443987027</v>
      </c>
      <c r="G219" s="101">
        <f>IF($C$39=0,"",IF(C219="[for completion]","",IF(C219="","",C219/$C$39)))</f>
        <v>0.24883720930232558</v>
      </c>
      <c r="H219" s="73"/>
      <c r="L219" s="73"/>
      <c r="M219" s="73"/>
      <c r="N219" s="74"/>
    </row>
    <row r="220" spans="1:14" x14ac:dyDescent="0.25">
      <c r="A220" s="88" t="s">
        <v>619</v>
      </c>
      <c r="B220" s="107" t="s">
        <v>380</v>
      </c>
      <c r="C220" s="104">
        <f>SUM(C217:C219)</f>
        <v>535</v>
      </c>
      <c r="E220" s="111"/>
      <c r="F220" s="98">
        <f>SUM(F217:F219)</f>
        <v>0.16253087443987027</v>
      </c>
      <c r="G220" s="98">
        <f>SUM(G217:G219)</f>
        <v>0.24883720930232558</v>
      </c>
      <c r="H220" s="73"/>
      <c r="L220" s="73"/>
      <c r="M220" s="73"/>
      <c r="N220" s="74"/>
    </row>
    <row r="221" spans="1:14" x14ac:dyDescent="0.25">
      <c r="A221" s="88" t="s">
        <v>620</v>
      </c>
      <c r="B221" s="105" t="s">
        <v>382</v>
      </c>
      <c r="C221" s="71"/>
      <c r="E221" s="111"/>
      <c r="F221" s="101" t="str">
        <f t="shared" ref="F221:F227" si="14">IF($C$38=0,"",IF(C221="[for completion]","",IF(C221="","",C221/$C$38)))</f>
        <v/>
      </c>
      <c r="G221" s="101" t="str">
        <f t="shared" ref="G221:G227" si="15">IF($C$39=0,"",IF(C221="[for completion]","",IF(C221="","",C221/$C$39)))</f>
        <v/>
      </c>
      <c r="H221" s="73"/>
      <c r="L221" s="73"/>
      <c r="M221" s="73"/>
      <c r="N221" s="74"/>
    </row>
    <row r="222" spans="1:14" x14ac:dyDescent="0.25">
      <c r="A222" s="88" t="s">
        <v>621</v>
      </c>
      <c r="B222" s="105" t="s">
        <v>382</v>
      </c>
      <c r="C222" s="71"/>
      <c r="E222" s="111"/>
      <c r="F222" s="101" t="str">
        <f t="shared" si="14"/>
        <v/>
      </c>
      <c r="G222" s="101" t="str">
        <f t="shared" si="15"/>
        <v/>
      </c>
      <c r="H222" s="73"/>
      <c r="L222" s="73"/>
      <c r="M222" s="73"/>
      <c r="N222" s="74"/>
    </row>
    <row r="223" spans="1:14" x14ac:dyDescent="0.25">
      <c r="A223" s="88" t="s">
        <v>622</v>
      </c>
      <c r="B223" s="105" t="s">
        <v>382</v>
      </c>
      <c r="C223" s="71"/>
      <c r="E223" s="111"/>
      <c r="F223" s="101" t="str">
        <f t="shared" si="14"/>
        <v/>
      </c>
      <c r="G223" s="101" t="str">
        <f t="shared" si="15"/>
        <v/>
      </c>
      <c r="H223" s="73"/>
      <c r="L223" s="73"/>
      <c r="M223" s="73"/>
      <c r="N223" s="74"/>
    </row>
    <row r="224" spans="1:14" x14ac:dyDescent="0.25">
      <c r="A224" s="88" t="s">
        <v>623</v>
      </c>
      <c r="B224" s="105" t="s">
        <v>382</v>
      </c>
      <c r="C224" s="71"/>
      <c r="E224" s="111"/>
      <c r="F224" s="101" t="str">
        <f t="shared" si="14"/>
        <v/>
      </c>
      <c r="G224" s="101" t="str">
        <f t="shared" si="15"/>
        <v/>
      </c>
      <c r="H224" s="73"/>
      <c r="L224" s="73"/>
      <c r="M224" s="73"/>
      <c r="N224" s="74"/>
    </row>
    <row r="225" spans="1:14" x14ac:dyDescent="0.25">
      <c r="A225" s="88" t="s">
        <v>624</v>
      </c>
      <c r="B225" s="105" t="s">
        <v>382</v>
      </c>
      <c r="C225" s="71"/>
      <c r="E225" s="111"/>
      <c r="F225" s="101" t="str">
        <f t="shared" si="14"/>
        <v/>
      </c>
      <c r="G225" s="101" t="str">
        <f t="shared" si="15"/>
        <v/>
      </c>
      <c r="H225" s="73"/>
      <c r="L225" s="73"/>
      <c r="M225" s="73"/>
    </row>
    <row r="226" spans="1:14" x14ac:dyDescent="0.25">
      <c r="A226" s="88" t="s">
        <v>625</v>
      </c>
      <c r="B226" s="105" t="s">
        <v>382</v>
      </c>
      <c r="C226" s="71"/>
      <c r="F226" s="101" t="str">
        <f t="shared" si="14"/>
        <v/>
      </c>
      <c r="G226" s="101" t="str">
        <f t="shared" si="15"/>
        <v/>
      </c>
      <c r="H226" s="73"/>
      <c r="L226" s="73"/>
      <c r="M226" s="73"/>
    </row>
    <row r="227" spans="1:14" x14ac:dyDescent="0.25">
      <c r="A227" s="88" t="s">
        <v>626</v>
      </c>
      <c r="B227" s="105" t="s">
        <v>382</v>
      </c>
      <c r="C227" s="71"/>
      <c r="E227" s="111"/>
      <c r="F227" s="101" t="str">
        <f t="shared" si="14"/>
        <v/>
      </c>
      <c r="G227" s="101" t="str">
        <f t="shared" si="15"/>
        <v/>
      </c>
      <c r="H227" s="73"/>
      <c r="L227" s="73"/>
      <c r="M227" s="73"/>
    </row>
    <row r="228" spans="1:14" ht="15" customHeight="1" x14ac:dyDescent="0.25">
      <c r="A228" s="93"/>
      <c r="B228" s="92" t="s">
        <v>627</v>
      </c>
      <c r="C228" s="93"/>
      <c r="D228" s="93"/>
      <c r="E228" s="93"/>
      <c r="F228" s="94"/>
      <c r="G228" s="94"/>
      <c r="H228" s="73"/>
      <c r="L228" s="73"/>
      <c r="M228" s="73"/>
    </row>
    <row r="229" spans="1:14" ht="45" x14ac:dyDescent="0.25">
      <c r="A229" s="88" t="s">
        <v>628</v>
      </c>
      <c r="B229" s="88" t="s">
        <v>629</v>
      </c>
      <c r="C229" s="88" t="str">
        <f>C30</f>
        <v>https://www.coveredbondlabel.com/issuer/118-caja-rural-de-navarra-sociedad-coop-de-credito</v>
      </c>
      <c r="H229" s="73"/>
      <c r="L229" s="73"/>
      <c r="M229" s="73"/>
    </row>
    <row r="230" spans="1:14" ht="15" customHeight="1" x14ac:dyDescent="0.25">
      <c r="A230" s="93"/>
      <c r="B230" s="92" t="s">
        <v>630</v>
      </c>
      <c r="C230" s="93"/>
      <c r="D230" s="93"/>
      <c r="E230" s="93"/>
      <c r="F230" s="94"/>
      <c r="G230" s="94"/>
      <c r="H230" s="73"/>
      <c r="L230" s="73"/>
      <c r="M230" s="73"/>
    </row>
    <row r="231" spans="1:14" x14ac:dyDescent="0.25">
      <c r="A231" s="88" t="s">
        <v>631</v>
      </c>
      <c r="B231" s="88" t="s">
        <v>632</v>
      </c>
      <c r="C231" s="71" t="s">
        <v>460</v>
      </c>
      <c r="H231" s="73"/>
      <c r="L231" s="73"/>
      <c r="M231" s="73"/>
    </row>
    <row r="232" spans="1:14" x14ac:dyDescent="0.25">
      <c r="A232" s="88" t="s">
        <v>633</v>
      </c>
      <c r="B232" s="116" t="s">
        <v>634</v>
      </c>
      <c r="C232" s="71" t="s">
        <v>460</v>
      </c>
      <c r="H232" s="73"/>
      <c r="L232" s="73"/>
      <c r="M232" s="73"/>
    </row>
    <row r="233" spans="1:14" x14ac:dyDescent="0.25">
      <c r="A233" s="88" t="s">
        <v>635</v>
      </c>
      <c r="B233" s="116" t="s">
        <v>636</v>
      </c>
      <c r="C233" s="71" t="s">
        <v>460</v>
      </c>
      <c r="H233" s="73"/>
      <c r="L233" s="73"/>
      <c r="M233" s="73"/>
    </row>
    <row r="234" spans="1:14" x14ac:dyDescent="0.25">
      <c r="A234" s="88" t="s">
        <v>637</v>
      </c>
      <c r="B234" s="95" t="s">
        <v>638</v>
      </c>
      <c r="C234" s="71"/>
      <c r="H234" s="73"/>
      <c r="L234" s="73"/>
      <c r="M234" s="73"/>
    </row>
    <row r="235" spans="1:14" x14ac:dyDescent="0.25">
      <c r="A235" s="88" t="s">
        <v>639</v>
      </c>
      <c r="B235" s="95" t="s">
        <v>640</v>
      </c>
      <c r="C235" s="71"/>
      <c r="H235" s="73"/>
      <c r="L235" s="73"/>
      <c r="M235" s="73"/>
    </row>
    <row r="236" spans="1:14" x14ac:dyDescent="0.25">
      <c r="A236" s="88" t="s">
        <v>641</v>
      </c>
      <c r="B236" s="95" t="s">
        <v>642</v>
      </c>
      <c r="H236" s="73"/>
      <c r="L236" s="73"/>
      <c r="M236" s="73"/>
    </row>
    <row r="237" spans="1:14" x14ac:dyDescent="0.25">
      <c r="A237" s="88" t="s">
        <v>643</v>
      </c>
      <c r="H237" s="73"/>
      <c r="L237" s="73"/>
      <c r="M237" s="73"/>
    </row>
    <row r="238" spans="1:14" x14ac:dyDescent="0.25">
      <c r="A238" s="88" t="s">
        <v>644</v>
      </c>
      <c r="H238" s="73"/>
      <c r="L238" s="73"/>
      <c r="M238" s="73"/>
    </row>
    <row r="239" spans="1:14" x14ac:dyDescent="0.25">
      <c r="A239" s="93"/>
      <c r="B239" s="92" t="s">
        <v>645</v>
      </c>
      <c r="C239" s="93"/>
      <c r="D239" s="93"/>
      <c r="E239" s="93"/>
      <c r="F239" s="93"/>
      <c r="G239" s="93"/>
      <c r="H239" s="73"/>
      <c r="K239" s="2"/>
      <c r="L239" s="2"/>
      <c r="M239" s="2"/>
      <c r="N239" s="2"/>
    </row>
    <row r="240" spans="1:14" ht="30" x14ac:dyDescent="0.25">
      <c r="A240" s="88" t="s">
        <v>646</v>
      </c>
      <c r="B240" s="178" t="s">
        <v>647</v>
      </c>
      <c r="C240" s="76" t="s">
        <v>648</v>
      </c>
      <c r="G240" s="2"/>
      <c r="H240" s="73"/>
      <c r="K240" s="2"/>
      <c r="L240" s="2"/>
      <c r="M240" s="2"/>
      <c r="N240" s="2"/>
    </row>
    <row r="241" spans="1:14" x14ac:dyDescent="0.25">
      <c r="A241" s="88" t="s">
        <v>649</v>
      </c>
      <c r="B241" s="88" t="s">
        <v>650</v>
      </c>
      <c r="C241" s="76" t="s">
        <v>651</v>
      </c>
      <c r="G241" s="2"/>
      <c r="H241" s="73"/>
      <c r="K241" s="2"/>
      <c r="L241" s="2"/>
      <c r="M241" s="2"/>
      <c r="N241" s="2"/>
    </row>
    <row r="242" spans="1:14" ht="60" x14ac:dyDescent="0.25">
      <c r="A242" s="88" t="s">
        <v>652</v>
      </c>
      <c r="B242" s="88" t="s">
        <v>653</v>
      </c>
      <c r="C242" s="176" t="s">
        <v>654</v>
      </c>
      <c r="G242" s="2"/>
      <c r="H242" s="73"/>
      <c r="K242" s="2"/>
      <c r="L242" s="2"/>
      <c r="M242" s="2"/>
      <c r="N242" s="2"/>
    </row>
    <row r="243" spans="1:14" ht="30" x14ac:dyDescent="0.25">
      <c r="A243" s="88" t="s">
        <v>655</v>
      </c>
      <c r="B243" s="88" t="s">
        <v>656</v>
      </c>
      <c r="C243" s="76" t="s">
        <v>657</v>
      </c>
      <c r="G243" s="2"/>
      <c r="H243" s="73"/>
      <c r="K243" s="2"/>
      <c r="L243" s="2"/>
      <c r="M243" s="2"/>
      <c r="N243" s="2"/>
    </row>
    <row r="244" spans="1:14" x14ac:dyDescent="0.25">
      <c r="A244" s="88" t="s">
        <v>658</v>
      </c>
      <c r="B244" s="88" t="s">
        <v>659</v>
      </c>
      <c r="C244" s="117"/>
      <c r="D244" s="117"/>
      <c r="G244" s="2"/>
      <c r="H244" s="73"/>
      <c r="K244" s="2"/>
      <c r="L244" s="2"/>
      <c r="M244" s="2"/>
      <c r="N244" s="2"/>
    </row>
    <row r="245" spans="1:14" x14ac:dyDescent="0.25">
      <c r="A245" s="88" t="s">
        <v>660</v>
      </c>
      <c r="B245" s="88" t="s">
        <v>661</v>
      </c>
      <c r="C245" s="76" t="s">
        <v>657</v>
      </c>
      <c r="G245" s="2"/>
      <c r="H245" s="73"/>
      <c r="K245" s="2"/>
      <c r="L245" s="2"/>
      <c r="M245" s="2"/>
      <c r="N245" s="2"/>
    </row>
    <row r="246" spans="1:14" x14ac:dyDescent="0.25">
      <c r="A246" s="88" t="s">
        <v>662</v>
      </c>
      <c r="B246" s="88" t="s">
        <v>663</v>
      </c>
      <c r="C246" s="76" t="s">
        <v>460</v>
      </c>
      <c r="G246" s="2"/>
      <c r="H246" s="73"/>
      <c r="K246" s="2"/>
      <c r="L246" s="2"/>
      <c r="M246" s="2"/>
      <c r="N246" s="2"/>
    </row>
    <row r="247" spans="1:14" x14ac:dyDescent="0.25">
      <c r="A247" s="88" t="s">
        <v>664</v>
      </c>
      <c r="D247" s="2"/>
      <c r="E247" s="2"/>
      <c r="F247" s="2"/>
      <c r="G247" s="2"/>
      <c r="H247" s="73"/>
      <c r="K247" s="2"/>
      <c r="L247" s="2"/>
      <c r="M247" s="2"/>
      <c r="N247" s="2"/>
    </row>
    <row r="248" spans="1:14" x14ac:dyDescent="0.25">
      <c r="A248" s="88" t="s">
        <v>665</v>
      </c>
      <c r="D248" s="2"/>
      <c r="E248" s="2"/>
      <c r="F248" s="2"/>
      <c r="G248" s="2"/>
      <c r="H248" s="73"/>
      <c r="K248" s="2"/>
      <c r="L248" s="2"/>
      <c r="M248" s="2"/>
      <c r="N248" s="2"/>
    </row>
    <row r="249" spans="1:14" x14ac:dyDescent="0.25">
      <c r="A249" s="88" t="s">
        <v>666</v>
      </c>
      <c r="D249" s="2"/>
      <c r="E249" s="2"/>
      <c r="F249" s="2"/>
      <c r="G249" s="2"/>
      <c r="H249" s="73"/>
      <c r="K249" s="2"/>
      <c r="L249" s="2"/>
      <c r="M249" s="2"/>
      <c r="N249" s="2"/>
    </row>
    <row r="250" spans="1:14" x14ac:dyDescent="0.25">
      <c r="A250" s="88" t="s">
        <v>667</v>
      </c>
      <c r="D250" s="2"/>
      <c r="E250" s="2"/>
      <c r="F250" s="2"/>
      <c r="G250" s="2"/>
      <c r="H250" s="73"/>
      <c r="K250" s="2"/>
      <c r="L250" s="2"/>
      <c r="M250" s="2"/>
      <c r="N250" s="2"/>
    </row>
    <row r="251" spans="1:14" x14ac:dyDescent="0.25">
      <c r="A251" s="88" t="s">
        <v>668</v>
      </c>
      <c r="D251" s="2"/>
      <c r="E251" s="2"/>
      <c r="F251" s="2"/>
      <c r="G251" s="2"/>
      <c r="H251" s="73"/>
      <c r="K251" s="2"/>
      <c r="L251" s="2"/>
      <c r="M251" s="2"/>
      <c r="N251" s="2"/>
    </row>
    <row r="252" spans="1:14" x14ac:dyDescent="0.25">
      <c r="A252" s="88" t="s">
        <v>669</v>
      </c>
      <c r="D252" s="2"/>
      <c r="E252" s="2"/>
      <c r="F252" s="2"/>
      <c r="G252" s="2"/>
      <c r="H252" s="73"/>
      <c r="K252" s="2"/>
      <c r="L252" s="2"/>
      <c r="M252" s="2"/>
      <c r="N252" s="2"/>
    </row>
    <row r="253" spans="1:14" x14ac:dyDescent="0.25">
      <c r="A253" s="88" t="s">
        <v>670</v>
      </c>
      <c r="D253" s="2"/>
      <c r="E253" s="2"/>
      <c r="F253" s="2"/>
      <c r="G253" s="2"/>
      <c r="H253" s="73"/>
      <c r="K253" s="2"/>
      <c r="L253" s="2"/>
      <c r="M253" s="2"/>
      <c r="N253" s="2"/>
    </row>
    <row r="254" spans="1:14" x14ac:dyDescent="0.25">
      <c r="A254" s="88" t="s">
        <v>671</v>
      </c>
      <c r="D254" s="2"/>
      <c r="E254" s="2"/>
      <c r="F254" s="2"/>
      <c r="G254" s="2"/>
      <c r="H254" s="73"/>
      <c r="K254" s="2"/>
      <c r="L254" s="2"/>
      <c r="M254" s="2"/>
      <c r="N254" s="2"/>
    </row>
    <row r="255" spans="1:14" x14ac:dyDescent="0.25">
      <c r="A255" s="88" t="s">
        <v>672</v>
      </c>
      <c r="D255" s="2"/>
      <c r="E255" s="2"/>
      <c r="F255" s="2"/>
      <c r="G255" s="2"/>
      <c r="H255" s="73"/>
      <c r="K255" s="2"/>
      <c r="L255" s="2"/>
      <c r="M255" s="2"/>
      <c r="N255" s="2"/>
    </row>
    <row r="256" spans="1:14" x14ac:dyDescent="0.25">
      <c r="A256" s="88" t="s">
        <v>673</v>
      </c>
      <c r="D256" s="2"/>
      <c r="E256" s="2"/>
      <c r="F256" s="2"/>
      <c r="G256" s="2"/>
      <c r="H256" s="73"/>
      <c r="K256" s="2"/>
      <c r="L256" s="2"/>
      <c r="M256" s="2"/>
      <c r="N256" s="2"/>
    </row>
    <row r="257" spans="1:14" x14ac:dyDescent="0.25">
      <c r="A257" s="88" t="s">
        <v>674</v>
      </c>
      <c r="D257" s="2"/>
      <c r="E257" s="2"/>
      <c r="F257" s="2"/>
      <c r="G257" s="2"/>
      <c r="H257" s="73"/>
      <c r="K257" s="2"/>
      <c r="L257" s="2"/>
      <c r="M257" s="2"/>
      <c r="N257" s="2"/>
    </row>
    <row r="258" spans="1:14" x14ac:dyDescent="0.25">
      <c r="A258" s="88" t="s">
        <v>675</v>
      </c>
      <c r="D258" s="2"/>
      <c r="E258" s="2"/>
      <c r="F258" s="2"/>
      <c r="G258" s="2"/>
      <c r="H258" s="73"/>
      <c r="K258" s="2"/>
      <c r="L258" s="2"/>
      <c r="M258" s="2"/>
      <c r="N258" s="2"/>
    </row>
    <row r="259" spans="1:14" x14ac:dyDescent="0.25">
      <c r="A259" s="88" t="s">
        <v>676</v>
      </c>
      <c r="D259" s="2"/>
      <c r="E259" s="2"/>
      <c r="F259" s="2"/>
      <c r="G259" s="2"/>
      <c r="H259" s="73"/>
      <c r="K259" s="2"/>
      <c r="L259" s="2"/>
      <c r="M259" s="2"/>
      <c r="N259" s="2"/>
    </row>
    <row r="260" spans="1:14" x14ac:dyDescent="0.25">
      <c r="A260" s="88" t="s">
        <v>677</v>
      </c>
      <c r="D260" s="2"/>
      <c r="E260" s="2"/>
      <c r="F260" s="2"/>
      <c r="G260" s="2"/>
      <c r="H260" s="73"/>
      <c r="K260" s="2"/>
      <c r="L260" s="2"/>
      <c r="M260" s="2"/>
      <c r="N260" s="2"/>
    </row>
    <row r="261" spans="1:14" x14ac:dyDescent="0.25">
      <c r="A261" s="88" t="s">
        <v>678</v>
      </c>
      <c r="D261" s="2"/>
      <c r="E261" s="2"/>
      <c r="F261" s="2"/>
      <c r="G261" s="2"/>
      <c r="H261" s="73"/>
      <c r="K261" s="2"/>
      <c r="L261" s="2"/>
      <c r="M261" s="2"/>
      <c r="N261" s="2"/>
    </row>
    <row r="262" spans="1:14" x14ac:dyDescent="0.25">
      <c r="A262" s="88" t="s">
        <v>679</v>
      </c>
      <c r="D262" s="2"/>
      <c r="E262" s="2"/>
      <c r="F262" s="2"/>
      <c r="G262" s="2"/>
      <c r="H262" s="73"/>
      <c r="K262" s="2"/>
      <c r="L262" s="2"/>
      <c r="M262" s="2"/>
      <c r="N262" s="2"/>
    </row>
    <row r="263" spans="1:14" x14ac:dyDescent="0.25">
      <c r="A263" s="88" t="s">
        <v>680</v>
      </c>
      <c r="D263" s="2"/>
      <c r="E263" s="2"/>
      <c r="F263" s="2"/>
      <c r="G263" s="2"/>
      <c r="H263" s="73"/>
      <c r="K263" s="2"/>
      <c r="L263" s="2"/>
      <c r="M263" s="2"/>
      <c r="N263" s="2"/>
    </row>
    <row r="264" spans="1:14" x14ac:dyDescent="0.25">
      <c r="A264" s="88" t="s">
        <v>681</v>
      </c>
      <c r="D264" s="2"/>
      <c r="E264" s="2"/>
      <c r="F264" s="2"/>
      <c r="G264" s="2"/>
      <c r="H264" s="73"/>
      <c r="K264" s="2"/>
      <c r="L264" s="2"/>
      <c r="M264" s="2"/>
      <c r="N264" s="2"/>
    </row>
    <row r="265" spans="1:14" x14ac:dyDescent="0.25">
      <c r="A265" s="88" t="s">
        <v>682</v>
      </c>
      <c r="D265" s="2"/>
      <c r="E265" s="2"/>
      <c r="F265" s="2"/>
      <c r="G265" s="2"/>
      <c r="H265" s="73"/>
      <c r="K265" s="2"/>
      <c r="L265" s="2"/>
      <c r="M265" s="2"/>
      <c r="N265" s="2"/>
    </row>
    <row r="266" spans="1:14" x14ac:dyDescent="0.25">
      <c r="A266" s="88" t="s">
        <v>683</v>
      </c>
      <c r="D266" s="2"/>
      <c r="E266" s="2"/>
      <c r="F266" s="2"/>
      <c r="G266" s="2"/>
      <c r="H266" s="73"/>
      <c r="K266" s="2"/>
      <c r="L266" s="2"/>
      <c r="M266" s="2"/>
      <c r="N266" s="2"/>
    </row>
    <row r="267" spans="1:14" x14ac:dyDescent="0.25">
      <c r="A267" s="88" t="s">
        <v>684</v>
      </c>
      <c r="D267" s="2"/>
      <c r="E267" s="2"/>
      <c r="F267" s="2"/>
      <c r="G267" s="2"/>
      <c r="H267" s="73"/>
      <c r="K267" s="2"/>
      <c r="L267" s="2"/>
      <c r="M267" s="2"/>
      <c r="N267" s="2"/>
    </row>
    <row r="268" spans="1:14" x14ac:dyDescent="0.25">
      <c r="A268" s="88" t="s">
        <v>685</v>
      </c>
      <c r="D268" s="2"/>
      <c r="E268" s="2"/>
      <c r="F268" s="2"/>
      <c r="G268" s="2"/>
      <c r="H268" s="73"/>
      <c r="K268" s="2"/>
      <c r="L268" s="2"/>
      <c r="M268" s="2"/>
      <c r="N268" s="2"/>
    </row>
    <row r="269" spans="1:14" x14ac:dyDescent="0.25">
      <c r="A269" s="88" t="s">
        <v>686</v>
      </c>
      <c r="D269" s="2"/>
      <c r="E269" s="2"/>
      <c r="F269" s="2"/>
      <c r="G269" s="2"/>
      <c r="H269" s="73"/>
      <c r="K269" s="2"/>
      <c r="L269" s="2"/>
      <c r="M269" s="2"/>
      <c r="N269" s="2"/>
    </row>
    <row r="270" spans="1:14" x14ac:dyDescent="0.25">
      <c r="A270" s="88" t="s">
        <v>687</v>
      </c>
      <c r="D270" s="2"/>
      <c r="E270" s="2"/>
      <c r="F270" s="2"/>
      <c r="G270" s="2"/>
      <c r="H270" s="73"/>
      <c r="K270" s="2"/>
      <c r="L270" s="2"/>
      <c r="M270" s="2"/>
      <c r="N270" s="2"/>
    </row>
    <row r="271" spans="1:14" x14ac:dyDescent="0.25">
      <c r="A271" s="88" t="s">
        <v>688</v>
      </c>
      <c r="D271" s="2"/>
      <c r="E271" s="2"/>
      <c r="F271" s="2"/>
      <c r="G271" s="2"/>
      <c r="H271" s="73"/>
      <c r="K271" s="2"/>
      <c r="L271" s="2"/>
      <c r="M271" s="2"/>
      <c r="N271" s="2"/>
    </row>
    <row r="272" spans="1:14" x14ac:dyDescent="0.25">
      <c r="A272" s="88" t="s">
        <v>689</v>
      </c>
      <c r="D272" s="2"/>
      <c r="E272" s="2"/>
      <c r="F272" s="2"/>
      <c r="G272" s="2"/>
      <c r="H272" s="73"/>
      <c r="K272" s="2"/>
      <c r="L272" s="2"/>
      <c r="M272" s="2"/>
      <c r="N272" s="2"/>
    </row>
    <row r="273" spans="1:15" x14ac:dyDescent="0.25">
      <c r="A273" s="88" t="s">
        <v>690</v>
      </c>
      <c r="D273" s="2"/>
      <c r="E273" s="2"/>
      <c r="F273" s="2"/>
      <c r="G273" s="2"/>
      <c r="H273" s="73"/>
      <c r="K273" s="2"/>
      <c r="L273" s="2"/>
      <c r="M273" s="2"/>
      <c r="N273" s="2"/>
    </row>
    <row r="274" spans="1:15" x14ac:dyDescent="0.25">
      <c r="A274" s="88" t="s">
        <v>691</v>
      </c>
      <c r="D274" s="2"/>
      <c r="E274" s="2"/>
      <c r="F274" s="2"/>
      <c r="G274" s="2"/>
      <c r="H274" s="73"/>
      <c r="K274" s="2"/>
      <c r="L274" s="2"/>
      <c r="M274" s="2"/>
      <c r="N274" s="2"/>
    </row>
    <row r="275" spans="1:15" x14ac:dyDescent="0.25">
      <c r="A275" s="88" t="s">
        <v>692</v>
      </c>
      <c r="D275" s="2"/>
      <c r="E275" s="2"/>
      <c r="F275" s="2"/>
      <c r="G275" s="2"/>
      <c r="H275" s="73"/>
      <c r="K275" s="2"/>
      <c r="L275" s="2"/>
      <c r="M275" s="2"/>
      <c r="N275" s="2"/>
    </row>
    <row r="276" spans="1:15" x14ac:dyDescent="0.25">
      <c r="A276" s="88" t="s">
        <v>693</v>
      </c>
      <c r="D276" s="2"/>
      <c r="E276" s="2"/>
      <c r="F276" s="2"/>
      <c r="G276" s="2"/>
      <c r="H276" s="73"/>
      <c r="K276" s="2"/>
      <c r="L276" s="2"/>
      <c r="M276" s="2"/>
      <c r="N276" s="2"/>
    </row>
    <row r="277" spans="1:15" x14ac:dyDescent="0.25">
      <c r="A277" s="88" t="s">
        <v>694</v>
      </c>
      <c r="D277" s="2"/>
      <c r="E277" s="2"/>
      <c r="F277" s="2"/>
      <c r="G277" s="2"/>
      <c r="H277" s="73"/>
      <c r="K277" s="2"/>
      <c r="L277" s="2"/>
      <c r="M277" s="2"/>
      <c r="N277" s="2"/>
    </row>
    <row r="278" spans="1:15" x14ac:dyDescent="0.25">
      <c r="A278" s="88" t="s">
        <v>695</v>
      </c>
      <c r="D278" s="2"/>
      <c r="E278" s="2"/>
      <c r="F278" s="2"/>
      <c r="G278" s="2"/>
      <c r="H278" s="73"/>
      <c r="K278" s="2"/>
      <c r="L278" s="2"/>
      <c r="M278" s="2"/>
      <c r="N278" s="2"/>
    </row>
    <row r="279" spans="1:15" x14ac:dyDescent="0.25">
      <c r="A279" s="88" t="s">
        <v>696</v>
      </c>
      <c r="D279" s="2"/>
      <c r="E279" s="2"/>
      <c r="F279" s="2"/>
      <c r="G279" s="2"/>
      <c r="H279" s="73"/>
      <c r="K279" s="2"/>
      <c r="L279" s="2"/>
      <c r="M279" s="2"/>
      <c r="N279" s="2"/>
    </row>
    <row r="280" spans="1:15" x14ac:dyDescent="0.25">
      <c r="A280" s="88" t="s">
        <v>697</v>
      </c>
      <c r="D280" s="2"/>
      <c r="E280" s="2"/>
      <c r="F280" s="2"/>
      <c r="G280" s="2"/>
      <c r="H280" s="73"/>
      <c r="K280" s="2"/>
      <c r="L280" s="2"/>
      <c r="M280" s="2"/>
      <c r="N280" s="2"/>
    </row>
    <row r="281" spans="1:15" x14ac:dyDescent="0.25">
      <c r="A281" s="88" t="s">
        <v>698</v>
      </c>
      <c r="D281" s="2"/>
      <c r="E281" s="2"/>
      <c r="F281" s="2"/>
      <c r="G281" s="2"/>
      <c r="H281" s="73"/>
      <c r="K281" s="2"/>
      <c r="L281" s="2"/>
      <c r="M281" s="2"/>
      <c r="N281" s="2"/>
    </row>
    <row r="282" spans="1:15" x14ac:dyDescent="0.25">
      <c r="A282" s="88" t="s">
        <v>699</v>
      </c>
      <c r="D282" s="2"/>
      <c r="E282" s="2"/>
      <c r="F282" s="2"/>
      <c r="G282" s="2"/>
      <c r="H282" s="73"/>
      <c r="K282" s="2"/>
      <c r="L282" s="2"/>
      <c r="M282" s="2"/>
      <c r="N282" s="2"/>
    </row>
    <row r="283" spans="1:15" x14ac:dyDescent="0.25">
      <c r="A283" s="88" t="s">
        <v>700</v>
      </c>
      <c r="D283" s="2"/>
      <c r="E283" s="2"/>
      <c r="F283" s="2"/>
      <c r="G283" s="2"/>
      <c r="H283" s="73"/>
      <c r="K283" s="2"/>
      <c r="L283" s="2"/>
      <c r="M283" s="2"/>
      <c r="N283" s="2"/>
    </row>
    <row r="284" spans="1:15" x14ac:dyDescent="0.25">
      <c r="A284" s="88" t="s">
        <v>701</v>
      </c>
      <c r="D284" s="2"/>
      <c r="E284" s="2"/>
      <c r="F284" s="2"/>
      <c r="G284" s="2"/>
      <c r="H284" s="73"/>
      <c r="K284" s="2"/>
      <c r="L284" s="2"/>
      <c r="M284" s="2"/>
      <c r="N284" s="2"/>
    </row>
    <row r="285" spans="1:15" ht="18.75" x14ac:dyDescent="0.25">
      <c r="A285" s="85"/>
      <c r="B285" s="85" t="s">
        <v>702</v>
      </c>
      <c r="C285" s="85"/>
      <c r="D285" s="85"/>
      <c r="E285" s="85"/>
      <c r="F285" s="86"/>
      <c r="G285" s="87"/>
      <c r="H285" s="73"/>
      <c r="I285" s="79"/>
      <c r="J285" s="79"/>
      <c r="K285" s="79"/>
      <c r="L285" s="79"/>
      <c r="M285" s="81"/>
    </row>
    <row r="286" spans="1:15" ht="18.75" x14ac:dyDescent="0.25">
      <c r="A286" s="118" t="s">
        <v>703</v>
      </c>
      <c r="B286" s="119"/>
      <c r="C286" s="119"/>
      <c r="D286" s="119"/>
      <c r="E286" s="119"/>
      <c r="F286" s="119"/>
      <c r="G286" s="119"/>
      <c r="H286" s="73"/>
      <c r="I286" s="79"/>
      <c r="J286" s="79"/>
      <c r="K286" s="79"/>
      <c r="L286" s="79"/>
      <c r="M286" s="81"/>
    </row>
    <row r="287" spans="1:15" x14ac:dyDescent="0.25">
      <c r="A287" s="118" t="s">
        <v>704</v>
      </c>
      <c r="B287" s="119"/>
      <c r="C287" s="119"/>
      <c r="D287" s="119"/>
      <c r="E287" s="119"/>
      <c r="F287" s="119"/>
      <c r="G287" s="119"/>
      <c r="H287" s="73"/>
      <c r="I287"/>
      <c r="J287"/>
      <c r="K287"/>
      <c r="L287"/>
      <c r="M287"/>
      <c r="N287"/>
      <c r="O287"/>
    </row>
    <row r="288" spans="1:15" x14ac:dyDescent="0.25">
      <c r="A288" s="88" t="s">
        <v>705</v>
      </c>
      <c r="B288" s="95" t="s">
        <v>706</v>
      </c>
      <c r="C288" s="117">
        <f>ROW(B38)</f>
        <v>38</v>
      </c>
      <c r="D288" s="99"/>
      <c r="E288" s="99"/>
      <c r="F288" s="99"/>
      <c r="G288" s="99"/>
      <c r="H288" s="73"/>
      <c r="I288"/>
      <c r="J288"/>
      <c r="K288"/>
      <c r="L288"/>
      <c r="M288"/>
      <c r="N288"/>
      <c r="O288"/>
    </row>
    <row r="289" spans="1:15" x14ac:dyDescent="0.25">
      <c r="A289" s="88" t="s">
        <v>707</v>
      </c>
      <c r="B289" s="95" t="s">
        <v>708</v>
      </c>
      <c r="C289" s="117">
        <f>ROW(B39)</f>
        <v>39</v>
      </c>
      <c r="E289" s="99"/>
      <c r="F289" s="99"/>
      <c r="H289" s="73"/>
      <c r="I289"/>
      <c r="J289"/>
      <c r="K289"/>
      <c r="L289"/>
      <c r="M289"/>
      <c r="N289"/>
      <c r="O289"/>
    </row>
    <row r="290" spans="1:15" ht="45" x14ac:dyDescent="0.25">
      <c r="A290" s="88" t="s">
        <v>709</v>
      </c>
      <c r="B290" s="95" t="s">
        <v>710</v>
      </c>
      <c r="C290" s="88" t="str">
        <f>C30</f>
        <v>https://www.coveredbondlabel.com/issuer/118-caja-rural-de-navarra-sociedad-coop-de-credito</v>
      </c>
      <c r="G290" s="120"/>
      <c r="H290" s="73"/>
      <c r="I290"/>
      <c r="J290"/>
      <c r="K290"/>
      <c r="L290"/>
      <c r="M290"/>
      <c r="N290"/>
      <c r="O290"/>
    </row>
    <row r="291" spans="1:15" x14ac:dyDescent="0.25">
      <c r="A291" s="88" t="s">
        <v>711</v>
      </c>
      <c r="B291" s="95" t="s">
        <v>712</v>
      </c>
      <c r="C291" s="117" t="str">
        <f ca="1">IF(ISREF(INDIRECT("'B1. HTT Mortgage Assets'!A1")),ROW('B1. HTT Mortgage Assets'!B43)&amp;" for Mortgage Assets","")</f>
        <v>43 for Mortgage Assets</v>
      </c>
      <c r="D291" s="117" t="str">
        <f ca="1">IF(ISREF(INDIRECT("'B2. HTT Public Sector Assets'!A1")),ROW('B2. HTT Public Sector Assets'!B48)&amp; " for Public Sector Assets","")</f>
        <v>48 for Public Sector Assets</v>
      </c>
      <c r="E291" s="120"/>
      <c r="F291" s="99"/>
      <c r="H291" s="73"/>
      <c r="I291"/>
      <c r="J291"/>
      <c r="K291"/>
      <c r="L291"/>
      <c r="M291"/>
      <c r="N291"/>
      <c r="O291"/>
    </row>
    <row r="292" spans="1:15" x14ac:dyDescent="0.25">
      <c r="A292" s="88" t="s">
        <v>713</v>
      </c>
      <c r="B292" s="95" t="s">
        <v>714</v>
      </c>
      <c r="C292" s="117">
        <f>ROW(B52)</f>
        <v>52</v>
      </c>
      <c r="D292" s="162"/>
      <c r="G292" s="120"/>
      <c r="H292" s="73"/>
      <c r="I292"/>
      <c r="J292"/>
      <c r="K292"/>
      <c r="L292"/>
      <c r="M292"/>
      <c r="N292"/>
      <c r="O292"/>
    </row>
    <row r="293" spans="1:15" x14ac:dyDescent="0.25">
      <c r="A293" s="88" t="s">
        <v>715</v>
      </c>
      <c r="B293" s="95" t="s">
        <v>716</v>
      </c>
      <c r="C293" s="117" t="str">
        <f ca="1">IF(ISREF(INDIRECT("'B1. HTT Mortgage Assets'!A1")),ROW('B1. HTT Mortgage Assets'!B186)&amp;" for Residential Mortgage Assets","")</f>
        <v>186 for Residential Mortgage Assets</v>
      </c>
      <c r="D293" s="117" t="str">
        <f ca="1">IF(ISREF(INDIRECT("'B1. HTT Mortgage Assets'!A1")),ROW('B1. HTT Mortgage Assets'!B416 )&amp; " for Commercial Mortgage Assets","")</f>
        <v>416 for Commercial Mortgage Assets</v>
      </c>
      <c r="E293" s="120"/>
      <c r="F293" s="117" t="str">
        <f ca="1">IF(ISREF(INDIRECT("'B2. HTT Public Sector Assets'!A1")),ROW('B2. HTT Public Sector Assets'!B18)&amp; " for Public Sector Assets","")</f>
        <v>18 for Public Sector Assets</v>
      </c>
      <c r="G293" s="117" t="str">
        <f ca="1">IF(ISREF(INDIRECT("'B3. HTT Shipping Assets'!A1")),ROW('B3. HTT Shipping Assets'!B116)&amp; " for Shipping Assets","")</f>
        <v>116 for Shipping Assets</v>
      </c>
      <c r="H293" s="73"/>
      <c r="I293"/>
      <c r="J293"/>
      <c r="K293"/>
      <c r="L293"/>
      <c r="M293"/>
      <c r="N293"/>
      <c r="O293"/>
    </row>
    <row r="294" spans="1:15" x14ac:dyDescent="0.25">
      <c r="A294" s="88" t="s">
        <v>717</v>
      </c>
      <c r="B294" s="95" t="s">
        <v>718</v>
      </c>
      <c r="C294" s="117" t="s">
        <v>719</v>
      </c>
      <c r="D294" s="162"/>
      <c r="H294" s="73"/>
      <c r="I294"/>
      <c r="J294"/>
      <c r="K294"/>
      <c r="L294"/>
      <c r="M294"/>
      <c r="N294"/>
      <c r="O294"/>
    </row>
    <row r="295" spans="1:15" x14ac:dyDescent="0.25">
      <c r="A295" s="88" t="s">
        <v>720</v>
      </c>
      <c r="B295" s="95" t="s">
        <v>721</v>
      </c>
      <c r="C295" s="117" t="str">
        <f ca="1">IF(ISREF(INDIRECT("'B1. HTT Mortgage Assets'!A1")),ROW('B1. HTT Mortgage Assets'!B149)&amp;" for Mortgage Assets","")</f>
        <v>149 for Mortgage Assets</v>
      </c>
      <c r="D295" s="117" t="str">
        <f ca="1">IF(ISREF(INDIRECT("'B2. HTT Public Sector Assets'!A1")),ROW('B2. HTT Public Sector Assets'!B129)&amp;" for Public Sector Assets","")</f>
        <v>129 for Public Sector Assets</v>
      </c>
      <c r="F295" s="117" t="str">
        <f ca="1">IF(ISREF(INDIRECT("'B3. HTT Shipping Assets'!A1")),ROW('B3. HTT Shipping Assets'!D80)&amp;" for Shipping Assets","")</f>
        <v>80 for Shipping Assets</v>
      </c>
      <c r="H295" s="73"/>
      <c r="I295"/>
      <c r="J295"/>
      <c r="K295"/>
      <c r="L295"/>
      <c r="M295"/>
      <c r="N295"/>
      <c r="O295"/>
    </row>
    <row r="296" spans="1:15" x14ac:dyDescent="0.25">
      <c r="A296" s="88" t="s">
        <v>722</v>
      </c>
      <c r="B296" s="95" t="s">
        <v>723</v>
      </c>
      <c r="C296" s="117">
        <f>ROW(B111)</f>
        <v>111</v>
      </c>
      <c r="D296" s="162"/>
      <c r="F296" s="120"/>
      <c r="H296" s="73"/>
      <c r="I296"/>
      <c r="J296"/>
      <c r="K296"/>
      <c r="L296"/>
      <c r="M296"/>
      <c r="N296"/>
      <c r="O296"/>
    </row>
    <row r="297" spans="1:15" x14ac:dyDescent="0.25">
      <c r="A297" s="88" t="s">
        <v>724</v>
      </c>
      <c r="B297" s="95" t="s">
        <v>725</v>
      </c>
      <c r="C297" s="117">
        <f>ROW(B163)</f>
        <v>163</v>
      </c>
      <c r="D297" s="162"/>
      <c r="E297" s="120"/>
      <c r="F297" s="120"/>
      <c r="H297" s="73"/>
      <c r="I297"/>
      <c r="J297"/>
      <c r="K297"/>
      <c r="L297"/>
      <c r="M297"/>
      <c r="N297"/>
      <c r="O297"/>
    </row>
    <row r="298" spans="1:15" x14ac:dyDescent="0.25">
      <c r="A298" s="88" t="s">
        <v>726</v>
      </c>
      <c r="B298" s="95" t="s">
        <v>727</v>
      </c>
      <c r="C298" s="117">
        <f>ROW(B137)</f>
        <v>137</v>
      </c>
      <c r="D298" s="162"/>
      <c r="E298" s="120"/>
      <c r="F298" s="120"/>
      <c r="H298" s="73"/>
      <c r="I298"/>
      <c r="J298"/>
      <c r="K298"/>
      <c r="L298"/>
      <c r="M298"/>
      <c r="N298"/>
      <c r="O298"/>
    </row>
    <row r="299" spans="1:15" x14ac:dyDescent="0.25">
      <c r="A299" s="88" t="s">
        <v>728</v>
      </c>
      <c r="B299" s="95" t="s">
        <v>729</v>
      </c>
      <c r="C299" s="162"/>
      <c r="D299" s="162"/>
      <c r="E299" s="120"/>
      <c r="H299" s="73"/>
      <c r="I299"/>
      <c r="J299"/>
      <c r="K299"/>
      <c r="L299"/>
      <c r="M299" t="s">
        <v>730</v>
      </c>
      <c r="N299"/>
      <c r="O299"/>
    </row>
    <row r="300" spans="1:15" x14ac:dyDescent="0.25">
      <c r="A300" s="88" t="s">
        <v>731</v>
      </c>
      <c r="B300" s="95" t="s">
        <v>732</v>
      </c>
      <c r="C300" s="117" t="s">
        <v>733</v>
      </c>
      <c r="D300" s="117" t="s">
        <v>734</v>
      </c>
      <c r="E300" s="120"/>
      <c r="F300" s="117" t="s">
        <v>735</v>
      </c>
      <c r="H300" s="73"/>
      <c r="I300"/>
      <c r="J300"/>
      <c r="K300"/>
      <c r="L300"/>
      <c r="M300" t="s">
        <v>736</v>
      </c>
      <c r="N300"/>
      <c r="O300"/>
    </row>
    <row r="301" spans="1:15" x14ac:dyDescent="0.25">
      <c r="A301" s="88" t="s">
        <v>737</v>
      </c>
      <c r="B301" s="95" t="s">
        <v>738</v>
      </c>
      <c r="C301" s="117" t="s">
        <v>739</v>
      </c>
      <c r="D301" s="162"/>
      <c r="H301" s="73"/>
      <c r="I301"/>
      <c r="J301"/>
      <c r="K301"/>
      <c r="L301"/>
      <c r="M301" t="s">
        <v>740</v>
      </c>
      <c r="N301"/>
      <c r="O301"/>
    </row>
    <row r="302" spans="1:15" x14ac:dyDescent="0.25">
      <c r="A302" s="88" t="s">
        <v>741</v>
      </c>
      <c r="B302" s="95" t="s">
        <v>742</v>
      </c>
      <c r="C302" s="117" t="str">
        <f>ROW('C. HTT Harmonised Glossary'!B18)&amp;" for Harmonised Glossary"</f>
        <v>18 for Harmonised Glossary</v>
      </c>
      <c r="D302" s="162"/>
      <c r="H302" s="73"/>
      <c r="I302"/>
      <c r="J302"/>
      <c r="K302"/>
      <c r="L302"/>
      <c r="M302" t="s">
        <v>743</v>
      </c>
      <c r="N302"/>
      <c r="O302"/>
    </row>
    <row r="303" spans="1:15" x14ac:dyDescent="0.25">
      <c r="A303" s="88" t="s">
        <v>744</v>
      </c>
      <c r="B303" s="95" t="s">
        <v>745</v>
      </c>
      <c r="C303" s="117">
        <f>ROW(B65)</f>
        <v>65</v>
      </c>
      <c r="D303" s="162"/>
      <c r="H303" s="73"/>
      <c r="I303"/>
      <c r="J303"/>
      <c r="K303"/>
      <c r="L303"/>
      <c r="M303"/>
      <c r="N303"/>
      <c r="O303"/>
    </row>
    <row r="304" spans="1:15" x14ac:dyDescent="0.25">
      <c r="A304" s="88" t="s">
        <v>746</v>
      </c>
      <c r="B304" s="95" t="s">
        <v>747</v>
      </c>
      <c r="C304" s="117">
        <f>ROW(B88)</f>
        <v>88</v>
      </c>
      <c r="D304" s="162"/>
      <c r="H304" s="73"/>
      <c r="I304"/>
      <c r="J304"/>
      <c r="K304"/>
      <c r="L304"/>
      <c r="M304"/>
      <c r="N304"/>
      <c r="O304"/>
    </row>
    <row r="305" spans="1:15" x14ac:dyDescent="0.25">
      <c r="A305" s="88" t="s">
        <v>748</v>
      </c>
      <c r="B305" s="95" t="s">
        <v>749</v>
      </c>
      <c r="C305" s="117" t="s">
        <v>750</v>
      </c>
      <c r="D305" s="162"/>
      <c r="E305" s="120"/>
      <c r="H305" s="73"/>
      <c r="I305"/>
      <c r="J305"/>
      <c r="K305"/>
      <c r="L305"/>
      <c r="M305"/>
      <c r="N305"/>
      <c r="O305"/>
    </row>
    <row r="306" spans="1:15" x14ac:dyDescent="0.25">
      <c r="A306" s="88" t="s">
        <v>751</v>
      </c>
      <c r="B306" s="95" t="s">
        <v>752</v>
      </c>
      <c r="C306" s="117">
        <v>44</v>
      </c>
      <c r="D306" s="162"/>
      <c r="E306" s="120"/>
      <c r="H306" s="73"/>
      <c r="I306"/>
      <c r="J306"/>
      <c r="K306"/>
      <c r="L306"/>
      <c r="M306"/>
      <c r="N306"/>
      <c r="O306"/>
    </row>
    <row r="307" spans="1:15" x14ac:dyDescent="0.25">
      <c r="A307" s="88" t="s">
        <v>753</v>
      </c>
      <c r="B307" s="95" t="s">
        <v>754</v>
      </c>
      <c r="C307" s="117" t="str">
        <f ca="1">IF(ISREF(INDIRECT("'B1. HTT Mortgage Assets'!A1")),ROW('B1. HTT Mortgage Assets'!B179)&amp; " for Mortgage Assets","")</f>
        <v>179 for Mortgage Assets</v>
      </c>
      <c r="D307" s="117" t="str">
        <f ca="1">IF(ISREF(INDIRECT("'B2. HTT Public Sector Assets'!A1")),ROW('B2. HTT Public Sector Assets'!B166)&amp; " for Public Sector Assets","")</f>
        <v>166 for Public Sector Assets</v>
      </c>
      <c r="E307" s="120"/>
      <c r="F307" s="117" t="str">
        <f ca="1">IF(ISREF(INDIRECT("'B3. HTT Shipping Assets'!A1")),ROW('B3. HTT Shipping Assets'!D110)&amp; " for Shipping Assets","")</f>
        <v>110 for Shipping Assets</v>
      </c>
      <c r="H307" s="73"/>
      <c r="I307"/>
      <c r="J307"/>
      <c r="K307"/>
      <c r="L307"/>
      <c r="M307"/>
      <c r="N307"/>
      <c r="O307"/>
    </row>
    <row r="308" spans="1:15" x14ac:dyDescent="0.25">
      <c r="A308" s="88" t="s">
        <v>755</v>
      </c>
      <c r="B308" s="89"/>
      <c r="D308" s="162"/>
      <c r="E308" s="120"/>
      <c r="H308" s="73"/>
      <c r="I308"/>
      <c r="J308"/>
      <c r="K308"/>
      <c r="L308"/>
      <c r="M308"/>
      <c r="N308"/>
      <c r="O308"/>
    </row>
    <row r="309" spans="1:15" x14ac:dyDescent="0.25">
      <c r="A309" s="88" t="s">
        <v>756</v>
      </c>
      <c r="E309" s="120"/>
      <c r="H309" s="73"/>
      <c r="I309"/>
      <c r="J309"/>
      <c r="K309"/>
      <c r="L309"/>
      <c r="M309"/>
      <c r="N309"/>
      <c r="O309"/>
    </row>
    <row r="310" spans="1:15" x14ac:dyDescent="0.25">
      <c r="A310" s="88" t="s">
        <v>757</v>
      </c>
      <c r="H310" s="73"/>
      <c r="I310"/>
      <c r="J310"/>
      <c r="K310"/>
      <c r="L310"/>
      <c r="M310"/>
      <c r="N310"/>
      <c r="O310"/>
    </row>
    <row r="311" spans="1:15" ht="37.5" x14ac:dyDescent="0.25">
      <c r="A311" s="86"/>
      <c r="B311" s="85" t="s">
        <v>295</v>
      </c>
      <c r="C311" s="86"/>
      <c r="D311" s="86"/>
      <c r="E311" s="86"/>
      <c r="F311" s="86"/>
      <c r="G311" s="87"/>
      <c r="H311" s="73"/>
      <c r="I311"/>
      <c r="J311"/>
      <c r="K311"/>
      <c r="L311"/>
      <c r="M311"/>
      <c r="N311"/>
      <c r="O311"/>
    </row>
    <row r="312" spans="1:15" x14ac:dyDescent="0.25">
      <c r="A312" s="88" t="s">
        <v>758</v>
      </c>
      <c r="B312" s="95" t="s">
        <v>759</v>
      </c>
      <c r="C312" s="76">
        <v>0</v>
      </c>
      <c r="H312" s="73"/>
      <c r="I312" s="89"/>
      <c r="J312" s="84"/>
      <c r="N312" s="74"/>
    </row>
    <row r="313" spans="1:15" x14ac:dyDescent="0.25">
      <c r="A313" s="88" t="s">
        <v>760</v>
      </c>
      <c r="B313" s="95" t="s">
        <v>761</v>
      </c>
      <c r="C313" s="76">
        <v>0</v>
      </c>
      <c r="H313" s="73"/>
      <c r="I313" s="89"/>
      <c r="J313" s="84"/>
      <c r="N313" s="74"/>
    </row>
    <row r="314" spans="1:15" x14ac:dyDescent="0.25">
      <c r="A314" s="88" t="s">
        <v>762</v>
      </c>
      <c r="B314" s="95" t="s">
        <v>763</v>
      </c>
      <c r="C314" s="76">
        <v>0</v>
      </c>
      <c r="H314" s="73"/>
      <c r="I314" s="89"/>
      <c r="J314" s="84"/>
      <c r="N314" s="74"/>
    </row>
    <row r="315" spans="1:15" x14ac:dyDescent="0.25">
      <c r="A315" s="88" t="s">
        <v>764</v>
      </c>
      <c r="B315" s="89"/>
      <c r="C315" s="84"/>
      <c r="H315" s="73"/>
      <c r="I315" s="89"/>
      <c r="J315" s="84"/>
      <c r="N315" s="74"/>
    </row>
    <row r="316" spans="1:15" x14ac:dyDescent="0.25">
      <c r="A316" s="88" t="s">
        <v>765</v>
      </c>
      <c r="B316" s="89"/>
      <c r="C316" s="84"/>
      <c r="H316" s="73"/>
      <c r="I316" s="89"/>
      <c r="J316" s="84"/>
      <c r="N316" s="74"/>
    </row>
    <row r="317" spans="1:15" x14ac:dyDescent="0.25">
      <c r="A317" s="88" t="s">
        <v>766</v>
      </c>
      <c r="B317" s="89"/>
      <c r="C317" s="84"/>
      <c r="H317" s="73"/>
      <c r="I317" s="89"/>
      <c r="J317" s="84"/>
      <c r="N317" s="74"/>
    </row>
    <row r="318" spans="1:15" x14ac:dyDescent="0.25">
      <c r="A318" s="88" t="s">
        <v>767</v>
      </c>
      <c r="B318" s="89"/>
      <c r="C318" s="84"/>
      <c r="H318" s="73"/>
      <c r="I318" s="89"/>
      <c r="J318" s="84"/>
      <c r="N318" s="74"/>
    </row>
    <row r="319" spans="1:15" ht="18.75" x14ac:dyDescent="0.25">
      <c r="A319" s="86"/>
      <c r="B319" s="85" t="s">
        <v>296</v>
      </c>
      <c r="C319" s="86"/>
      <c r="D319" s="86"/>
      <c r="E319" s="86"/>
      <c r="F319" s="86"/>
      <c r="G319" s="87"/>
      <c r="H319" s="73"/>
      <c r="I319" s="79"/>
      <c r="J319" s="81"/>
      <c r="K319" s="81"/>
      <c r="L319" s="81"/>
      <c r="M319" s="81"/>
      <c r="N319" s="74"/>
    </row>
    <row r="320" spans="1:15" ht="15" customHeight="1" x14ac:dyDescent="0.25">
      <c r="A320" s="93"/>
      <c r="B320" s="92" t="s">
        <v>768</v>
      </c>
      <c r="C320" s="93"/>
      <c r="D320" s="93"/>
      <c r="E320" s="93"/>
      <c r="F320" s="94"/>
      <c r="G320" s="94"/>
      <c r="H320" s="73"/>
      <c r="L320" s="73"/>
      <c r="M320" s="73"/>
      <c r="N320" s="74"/>
    </row>
    <row r="321" spans="1:14" x14ac:dyDescent="0.25">
      <c r="A321" s="88" t="s">
        <v>769</v>
      </c>
      <c r="B321" s="95" t="s">
        <v>770</v>
      </c>
      <c r="H321" s="73"/>
      <c r="I321" s="74"/>
      <c r="J321" s="74"/>
      <c r="K321" s="74"/>
      <c r="L321" s="74"/>
      <c r="M321" s="74"/>
      <c r="N321" s="74"/>
    </row>
    <row r="322" spans="1:14" x14ac:dyDescent="0.25">
      <c r="A322" s="88" t="s">
        <v>771</v>
      </c>
      <c r="B322" s="95" t="s">
        <v>772</v>
      </c>
      <c r="H322" s="73"/>
      <c r="I322" s="74"/>
      <c r="J322" s="74"/>
      <c r="K322" s="74"/>
      <c r="L322" s="74"/>
      <c r="M322" s="74"/>
      <c r="N322" s="74"/>
    </row>
    <row r="323" spans="1:14" x14ac:dyDescent="0.25">
      <c r="A323" s="88" t="s">
        <v>773</v>
      </c>
      <c r="B323" s="95" t="s">
        <v>774</v>
      </c>
      <c r="H323" s="73"/>
      <c r="I323" s="74"/>
      <c r="J323" s="74"/>
      <c r="K323" s="74"/>
      <c r="L323" s="74"/>
      <c r="M323" s="74"/>
      <c r="N323" s="74"/>
    </row>
    <row r="324" spans="1:14" x14ac:dyDescent="0.25">
      <c r="A324" s="88" t="s">
        <v>775</v>
      </c>
      <c r="B324" s="95" t="s">
        <v>776</v>
      </c>
      <c r="H324" s="73"/>
      <c r="I324" s="74"/>
      <c r="J324" s="74"/>
      <c r="K324" s="74"/>
      <c r="L324" s="74"/>
      <c r="M324" s="74"/>
      <c r="N324" s="74"/>
    </row>
    <row r="325" spans="1:14" x14ac:dyDescent="0.25">
      <c r="A325" s="88" t="s">
        <v>777</v>
      </c>
      <c r="B325" s="95" t="s">
        <v>778</v>
      </c>
      <c r="H325" s="73"/>
      <c r="I325" s="74"/>
      <c r="J325" s="74"/>
      <c r="K325" s="74"/>
      <c r="L325" s="74"/>
      <c r="M325" s="74"/>
      <c r="N325" s="74"/>
    </row>
    <row r="326" spans="1:14" x14ac:dyDescent="0.25">
      <c r="A326" s="88" t="s">
        <v>779</v>
      </c>
      <c r="B326" s="95" t="s">
        <v>780</v>
      </c>
      <c r="H326" s="73"/>
      <c r="I326" s="74"/>
      <c r="J326" s="74"/>
      <c r="K326" s="74"/>
      <c r="L326" s="74"/>
      <c r="M326" s="74"/>
      <c r="N326" s="74"/>
    </row>
    <row r="327" spans="1:14" x14ac:dyDescent="0.25">
      <c r="A327" s="88" t="s">
        <v>781</v>
      </c>
      <c r="B327" s="95" t="s">
        <v>782</v>
      </c>
      <c r="H327" s="73"/>
      <c r="I327" s="74"/>
      <c r="J327" s="74"/>
      <c r="K327" s="74"/>
      <c r="L327" s="74"/>
      <c r="M327" s="74"/>
      <c r="N327" s="74"/>
    </row>
    <row r="328" spans="1:14" x14ac:dyDescent="0.25">
      <c r="A328" s="88" t="s">
        <v>783</v>
      </c>
      <c r="B328" s="95" t="s">
        <v>784</v>
      </c>
      <c r="H328" s="73"/>
      <c r="I328" s="74"/>
      <c r="J328" s="74"/>
      <c r="K328" s="74"/>
      <c r="L328" s="74"/>
      <c r="M328" s="74"/>
      <c r="N328" s="74"/>
    </row>
    <row r="329" spans="1:14" x14ac:dyDescent="0.25">
      <c r="A329" s="88" t="s">
        <v>785</v>
      </c>
      <c r="B329" s="95" t="s">
        <v>786</v>
      </c>
      <c r="H329" s="73"/>
      <c r="I329" s="74"/>
      <c r="J329" s="74"/>
      <c r="K329" s="74"/>
      <c r="L329" s="74"/>
      <c r="M329" s="74"/>
      <c r="N329" s="74"/>
    </row>
    <row r="330" spans="1:14" x14ac:dyDescent="0.25">
      <c r="A330" s="88" t="s">
        <v>787</v>
      </c>
      <c r="B330" s="105" t="s">
        <v>788</v>
      </c>
      <c r="H330" s="73"/>
      <c r="I330" s="74"/>
      <c r="J330" s="74"/>
      <c r="K330" s="74"/>
      <c r="L330" s="74"/>
      <c r="M330" s="74"/>
      <c r="N330" s="74"/>
    </row>
    <row r="331" spans="1:14" x14ac:dyDescent="0.25">
      <c r="A331" s="88" t="s">
        <v>789</v>
      </c>
      <c r="B331" s="105" t="s">
        <v>788</v>
      </c>
      <c r="H331" s="73"/>
      <c r="I331" s="74"/>
      <c r="J331" s="74"/>
      <c r="K331" s="74"/>
      <c r="L331" s="74"/>
      <c r="M331" s="74"/>
      <c r="N331" s="74"/>
    </row>
    <row r="332" spans="1:14" x14ac:dyDescent="0.25">
      <c r="A332" s="88" t="s">
        <v>790</v>
      </c>
      <c r="B332" s="105" t="s">
        <v>788</v>
      </c>
      <c r="H332" s="73"/>
      <c r="I332" s="74"/>
      <c r="J332" s="74"/>
      <c r="K332" s="74"/>
      <c r="L332" s="74"/>
      <c r="M332" s="74"/>
      <c r="N332" s="74"/>
    </row>
    <row r="333" spans="1:14" x14ac:dyDescent="0.25">
      <c r="A333" s="88" t="s">
        <v>791</v>
      </c>
      <c r="B333" s="105" t="s">
        <v>788</v>
      </c>
      <c r="H333" s="73"/>
      <c r="I333" s="74"/>
      <c r="J333" s="74"/>
      <c r="K333" s="74"/>
      <c r="L333" s="74"/>
      <c r="M333" s="74"/>
      <c r="N333" s="74"/>
    </row>
    <row r="334" spans="1:14" x14ac:dyDescent="0.25">
      <c r="A334" s="88" t="s">
        <v>792</v>
      </c>
      <c r="B334" s="105" t="s">
        <v>788</v>
      </c>
      <c r="H334" s="73"/>
      <c r="I334" s="74"/>
      <c r="J334" s="74"/>
      <c r="K334" s="74"/>
      <c r="L334" s="74"/>
      <c r="M334" s="74"/>
      <c r="N334" s="74"/>
    </row>
    <row r="335" spans="1:14" x14ac:dyDescent="0.25">
      <c r="A335" s="88" t="s">
        <v>793</v>
      </c>
      <c r="B335" s="105" t="s">
        <v>788</v>
      </c>
      <c r="H335" s="73"/>
      <c r="I335" s="74"/>
      <c r="J335" s="74"/>
      <c r="K335" s="74"/>
      <c r="L335" s="74"/>
      <c r="M335" s="74"/>
      <c r="N335" s="74"/>
    </row>
    <row r="336" spans="1:14" x14ac:dyDescent="0.25">
      <c r="A336" s="88" t="s">
        <v>794</v>
      </c>
      <c r="B336" s="105" t="s">
        <v>788</v>
      </c>
      <c r="H336" s="73"/>
      <c r="I336" s="74"/>
      <c r="J336" s="74"/>
      <c r="K336" s="74"/>
      <c r="L336" s="74"/>
      <c r="M336" s="74"/>
      <c r="N336" s="74"/>
    </row>
    <row r="337" spans="1:14" x14ac:dyDescent="0.25">
      <c r="A337" s="88" t="s">
        <v>795</v>
      </c>
      <c r="B337" s="105" t="s">
        <v>788</v>
      </c>
      <c r="H337" s="73"/>
      <c r="I337" s="74"/>
      <c r="J337" s="74"/>
      <c r="K337" s="74"/>
      <c r="L337" s="74"/>
      <c r="M337" s="74"/>
      <c r="N337" s="74"/>
    </row>
    <row r="338" spans="1:14" x14ac:dyDescent="0.25">
      <c r="A338" s="88" t="s">
        <v>796</v>
      </c>
      <c r="B338" s="105" t="s">
        <v>788</v>
      </c>
      <c r="H338" s="73"/>
      <c r="I338" s="74"/>
      <c r="J338" s="74"/>
      <c r="K338" s="74"/>
      <c r="L338" s="74"/>
      <c r="M338" s="74"/>
      <c r="N338" s="74"/>
    </row>
    <row r="339" spans="1:14" x14ac:dyDescent="0.25">
      <c r="A339" s="88" t="s">
        <v>797</v>
      </c>
      <c r="B339" s="105" t="s">
        <v>788</v>
      </c>
      <c r="H339" s="73"/>
      <c r="I339" s="74"/>
      <c r="J339" s="74"/>
      <c r="K339" s="74"/>
      <c r="L339" s="74"/>
      <c r="M339" s="74"/>
      <c r="N339" s="74"/>
    </row>
    <row r="340" spans="1:14" x14ac:dyDescent="0.25">
      <c r="A340" s="88" t="s">
        <v>798</v>
      </c>
      <c r="B340" s="105" t="s">
        <v>788</v>
      </c>
      <c r="H340" s="73"/>
      <c r="I340" s="74"/>
      <c r="J340" s="74"/>
      <c r="K340" s="74"/>
      <c r="L340" s="74"/>
      <c r="M340" s="74"/>
      <c r="N340" s="74"/>
    </row>
    <row r="341" spans="1:14" x14ac:dyDescent="0.25">
      <c r="A341" s="88" t="s">
        <v>799</v>
      </c>
      <c r="B341" s="105" t="s">
        <v>788</v>
      </c>
      <c r="H341" s="73"/>
      <c r="I341" s="74"/>
      <c r="J341" s="74"/>
      <c r="K341" s="74"/>
      <c r="L341" s="74"/>
      <c r="M341" s="74"/>
      <c r="N341" s="74"/>
    </row>
    <row r="342" spans="1:14" x14ac:dyDescent="0.25">
      <c r="A342" s="88" t="s">
        <v>800</v>
      </c>
      <c r="B342" s="105" t="s">
        <v>788</v>
      </c>
      <c r="H342" s="73"/>
      <c r="I342" s="74"/>
      <c r="J342" s="74"/>
      <c r="K342" s="74"/>
      <c r="L342" s="74"/>
      <c r="M342" s="74"/>
      <c r="N342" s="74"/>
    </row>
    <row r="343" spans="1:14" x14ac:dyDescent="0.25">
      <c r="A343" s="88" t="s">
        <v>801</v>
      </c>
      <c r="B343" s="105" t="s">
        <v>788</v>
      </c>
      <c r="H343" s="73"/>
      <c r="I343" s="74"/>
      <c r="J343" s="74"/>
      <c r="K343" s="74"/>
      <c r="L343" s="74"/>
      <c r="M343" s="74"/>
      <c r="N343" s="74"/>
    </row>
    <row r="344" spans="1:14" x14ac:dyDescent="0.25">
      <c r="A344" s="88" t="s">
        <v>802</v>
      </c>
      <c r="B344" s="105" t="s">
        <v>788</v>
      </c>
      <c r="H344" s="73"/>
      <c r="I344" s="74"/>
      <c r="J344" s="74"/>
      <c r="K344" s="74"/>
      <c r="L344" s="74"/>
      <c r="M344" s="74"/>
      <c r="N344" s="74"/>
    </row>
    <row r="345" spans="1:14" x14ac:dyDescent="0.25">
      <c r="A345" s="88" t="s">
        <v>803</v>
      </c>
      <c r="B345" s="105" t="s">
        <v>788</v>
      </c>
      <c r="H345" s="73"/>
      <c r="I345" s="74"/>
      <c r="J345" s="74"/>
      <c r="K345" s="74"/>
      <c r="L345" s="74"/>
      <c r="M345" s="74"/>
      <c r="N345" s="74"/>
    </row>
    <row r="346" spans="1:14" x14ac:dyDescent="0.25">
      <c r="A346" s="88" t="s">
        <v>804</v>
      </c>
      <c r="B346" s="105" t="s">
        <v>788</v>
      </c>
      <c r="H346" s="73"/>
      <c r="I346" s="74"/>
      <c r="J346" s="74"/>
      <c r="K346" s="74"/>
      <c r="L346" s="74"/>
      <c r="M346" s="74"/>
      <c r="N346" s="74"/>
    </row>
    <row r="347" spans="1:14" x14ac:dyDescent="0.25">
      <c r="A347" s="88" t="s">
        <v>805</v>
      </c>
      <c r="B347" s="105" t="s">
        <v>788</v>
      </c>
      <c r="H347" s="73"/>
      <c r="I347" s="74"/>
      <c r="J347" s="74"/>
      <c r="K347" s="74"/>
      <c r="L347" s="74"/>
      <c r="M347" s="74"/>
      <c r="N347" s="74"/>
    </row>
    <row r="348" spans="1:14" x14ac:dyDescent="0.25">
      <c r="A348" s="88" t="s">
        <v>806</v>
      </c>
      <c r="B348" s="105" t="s">
        <v>788</v>
      </c>
      <c r="H348" s="73"/>
      <c r="I348" s="74"/>
      <c r="J348" s="74"/>
      <c r="K348" s="74"/>
      <c r="L348" s="74"/>
      <c r="M348" s="74"/>
      <c r="N348" s="74"/>
    </row>
    <row r="349" spans="1:14" x14ac:dyDescent="0.25">
      <c r="A349" s="88" t="s">
        <v>807</v>
      </c>
      <c r="B349" s="105" t="s">
        <v>788</v>
      </c>
      <c r="H349" s="73"/>
      <c r="I349" s="74"/>
      <c r="J349" s="74"/>
      <c r="K349" s="74"/>
      <c r="L349" s="74"/>
      <c r="M349" s="74"/>
      <c r="N349" s="74"/>
    </row>
    <row r="350" spans="1:14" x14ac:dyDescent="0.25">
      <c r="A350" s="88" t="s">
        <v>808</v>
      </c>
      <c r="B350" s="105" t="s">
        <v>788</v>
      </c>
      <c r="H350" s="73"/>
      <c r="I350" s="74"/>
      <c r="J350" s="74"/>
      <c r="K350" s="74"/>
      <c r="L350" s="74"/>
      <c r="M350" s="74"/>
      <c r="N350" s="74"/>
    </row>
    <row r="351" spans="1:14" x14ac:dyDescent="0.25">
      <c r="A351" s="88" t="s">
        <v>809</v>
      </c>
      <c r="B351" s="105" t="s">
        <v>788</v>
      </c>
      <c r="H351" s="73"/>
      <c r="I351" s="74"/>
      <c r="J351" s="74"/>
      <c r="K351" s="74"/>
      <c r="L351" s="74"/>
      <c r="M351" s="74"/>
      <c r="N351" s="74"/>
    </row>
    <row r="352" spans="1:14" x14ac:dyDescent="0.25">
      <c r="A352" s="88" t="s">
        <v>810</v>
      </c>
      <c r="B352" s="105" t="s">
        <v>788</v>
      </c>
      <c r="H352" s="73"/>
      <c r="I352" s="74"/>
      <c r="J352" s="74"/>
      <c r="K352" s="74"/>
      <c r="L352" s="74"/>
      <c r="M352" s="74"/>
      <c r="N352" s="74"/>
    </row>
    <row r="353" spans="1:14" x14ac:dyDescent="0.25">
      <c r="A353" s="88" t="s">
        <v>811</v>
      </c>
      <c r="B353" s="105" t="s">
        <v>788</v>
      </c>
      <c r="H353" s="73"/>
      <c r="I353" s="74"/>
      <c r="J353" s="74"/>
      <c r="K353" s="74"/>
      <c r="L353" s="74"/>
      <c r="M353" s="74"/>
      <c r="N353" s="74"/>
    </row>
    <row r="354" spans="1:14" x14ac:dyDescent="0.25">
      <c r="A354" s="88" t="s">
        <v>812</v>
      </c>
      <c r="B354" s="105" t="s">
        <v>788</v>
      </c>
      <c r="H354" s="73"/>
      <c r="I354" s="74"/>
      <c r="J354" s="74"/>
      <c r="K354" s="74"/>
      <c r="L354" s="74"/>
      <c r="M354" s="74"/>
      <c r="N354" s="74"/>
    </row>
    <row r="355" spans="1:14" x14ac:dyDescent="0.25">
      <c r="A355" s="88" t="s">
        <v>813</v>
      </c>
      <c r="B355" s="105" t="s">
        <v>788</v>
      </c>
      <c r="H355" s="73"/>
      <c r="I355" s="74"/>
      <c r="J355" s="74"/>
      <c r="K355" s="74"/>
      <c r="L355" s="74"/>
      <c r="M355" s="74"/>
      <c r="N355" s="74"/>
    </row>
    <row r="356" spans="1:14" x14ac:dyDescent="0.25">
      <c r="A356" s="88" t="s">
        <v>814</v>
      </c>
      <c r="B356" s="105" t="s">
        <v>788</v>
      </c>
      <c r="H356" s="73"/>
      <c r="I356" s="74"/>
      <c r="J356" s="74"/>
      <c r="K356" s="74"/>
      <c r="L356" s="74"/>
      <c r="M356" s="74"/>
      <c r="N356" s="74"/>
    </row>
    <row r="357" spans="1:14" x14ac:dyDescent="0.25">
      <c r="A357" s="88" t="s">
        <v>815</v>
      </c>
      <c r="B357" s="105" t="s">
        <v>788</v>
      </c>
      <c r="H357" s="73"/>
      <c r="I357" s="74"/>
      <c r="J357" s="74"/>
      <c r="K357" s="74"/>
      <c r="L357" s="74"/>
      <c r="M357" s="74"/>
      <c r="N357" s="74"/>
    </row>
    <row r="358" spans="1:14" x14ac:dyDescent="0.25">
      <c r="A358" s="88" t="s">
        <v>816</v>
      </c>
      <c r="B358" s="105" t="s">
        <v>788</v>
      </c>
      <c r="H358" s="73"/>
      <c r="I358" s="74"/>
      <c r="J358" s="74"/>
      <c r="K358" s="74"/>
      <c r="L358" s="74"/>
      <c r="M358" s="74"/>
      <c r="N358" s="74"/>
    </row>
    <row r="359" spans="1:14" x14ac:dyDescent="0.25">
      <c r="A359" s="88" t="s">
        <v>817</v>
      </c>
      <c r="B359" s="105" t="s">
        <v>788</v>
      </c>
      <c r="H359" s="73"/>
      <c r="I359" s="74"/>
      <c r="J359" s="74"/>
      <c r="K359" s="74"/>
      <c r="L359" s="74"/>
      <c r="M359" s="74"/>
      <c r="N359" s="74"/>
    </row>
    <row r="360" spans="1:14" x14ac:dyDescent="0.25">
      <c r="A360" s="88" t="s">
        <v>818</v>
      </c>
      <c r="B360" s="105" t="s">
        <v>788</v>
      </c>
      <c r="H360" s="73"/>
      <c r="I360" s="74"/>
      <c r="J360" s="74"/>
      <c r="K360" s="74"/>
      <c r="L360" s="74"/>
      <c r="M360" s="74"/>
      <c r="N360" s="74"/>
    </row>
    <row r="361" spans="1:14" x14ac:dyDescent="0.25">
      <c r="A361" s="88" t="s">
        <v>819</v>
      </c>
      <c r="B361" s="105" t="s">
        <v>788</v>
      </c>
      <c r="H361" s="73"/>
      <c r="I361" s="74"/>
      <c r="J361" s="74"/>
      <c r="K361" s="74"/>
      <c r="L361" s="74"/>
      <c r="M361" s="74"/>
      <c r="N361" s="74"/>
    </row>
    <row r="362" spans="1:14" x14ac:dyDescent="0.25">
      <c r="A362" s="88" t="s">
        <v>820</v>
      </c>
      <c r="B362" s="105" t="s">
        <v>788</v>
      </c>
      <c r="H362" s="73"/>
      <c r="I362" s="74"/>
      <c r="J362" s="74"/>
      <c r="K362" s="74"/>
      <c r="L362" s="74"/>
      <c r="M362" s="74"/>
      <c r="N362" s="74"/>
    </row>
    <row r="363" spans="1:14" x14ac:dyDescent="0.25">
      <c r="A363" s="88" t="s">
        <v>821</v>
      </c>
      <c r="B363" s="105" t="s">
        <v>788</v>
      </c>
      <c r="H363" s="73"/>
      <c r="I363" s="74"/>
      <c r="J363" s="74"/>
      <c r="K363" s="74"/>
      <c r="L363" s="74"/>
      <c r="M363" s="74"/>
      <c r="N363" s="74"/>
    </row>
    <row r="364" spans="1:14" x14ac:dyDescent="0.25">
      <c r="A364" s="88" t="s">
        <v>822</v>
      </c>
      <c r="B364" s="105" t="s">
        <v>788</v>
      </c>
      <c r="H364" s="73"/>
      <c r="I364" s="74"/>
      <c r="J364" s="74"/>
      <c r="K364" s="74"/>
      <c r="L364" s="74"/>
      <c r="M364" s="74"/>
      <c r="N364" s="74"/>
    </row>
    <row r="365" spans="1:14" x14ac:dyDescent="0.25">
      <c r="A365" s="88" t="s">
        <v>823</v>
      </c>
      <c r="B365" s="105" t="s">
        <v>788</v>
      </c>
      <c r="H365" s="73"/>
      <c r="I365" s="74"/>
      <c r="J365" s="74"/>
      <c r="K365" s="74"/>
      <c r="L365" s="74"/>
      <c r="M365" s="74"/>
      <c r="N365" s="74"/>
    </row>
    <row r="366" spans="1:14" x14ac:dyDescent="0.25">
      <c r="A366" s="88"/>
      <c r="H366" s="73"/>
      <c r="I366" s="74"/>
      <c r="J366" s="74"/>
      <c r="K366" s="74"/>
      <c r="L366" s="74"/>
      <c r="M366" s="74"/>
      <c r="N366" s="74"/>
    </row>
    <row r="367" spans="1:14" x14ac:dyDescent="0.25">
      <c r="H367" s="73"/>
      <c r="I367" s="74"/>
      <c r="J367" s="74"/>
      <c r="K367" s="74"/>
      <c r="L367" s="74"/>
      <c r="M367" s="74"/>
      <c r="N367" s="74"/>
    </row>
    <row r="368" spans="1:14" x14ac:dyDescent="0.25">
      <c r="H368" s="73"/>
      <c r="I368" s="74"/>
      <c r="J368" s="74"/>
      <c r="K368" s="74"/>
      <c r="L368" s="74"/>
      <c r="M368" s="74"/>
      <c r="N368" s="74"/>
    </row>
    <row r="369" spans="8:8" s="74" customFormat="1" x14ac:dyDescent="0.25">
      <c r="H369" s="73"/>
    </row>
    <row r="370" spans="8:8" s="74" customFormat="1" x14ac:dyDescent="0.25">
      <c r="H370" s="73"/>
    </row>
    <row r="371" spans="8:8" s="74" customFormat="1" x14ac:dyDescent="0.25">
      <c r="H371" s="73"/>
    </row>
    <row r="372" spans="8:8" s="74" customFormat="1" x14ac:dyDescent="0.25">
      <c r="H372" s="73"/>
    </row>
    <row r="373" spans="8:8" s="74" customFormat="1" x14ac:dyDescent="0.25">
      <c r="H373" s="73"/>
    </row>
    <row r="374" spans="8:8" s="74" customFormat="1" x14ac:dyDescent="0.25">
      <c r="H374" s="73"/>
    </row>
    <row r="375" spans="8:8" s="74" customFormat="1" x14ac:dyDescent="0.25">
      <c r="H375" s="73"/>
    </row>
    <row r="376" spans="8:8" s="74" customFormat="1" x14ac:dyDescent="0.25">
      <c r="H376" s="73"/>
    </row>
    <row r="377" spans="8:8" s="74" customFormat="1" x14ac:dyDescent="0.25">
      <c r="H377" s="73"/>
    </row>
    <row r="378" spans="8:8" s="74" customFormat="1" x14ac:dyDescent="0.25">
      <c r="H378" s="73"/>
    </row>
    <row r="379" spans="8:8" s="74" customFormat="1" x14ac:dyDescent="0.25">
      <c r="H379" s="73"/>
    </row>
    <row r="380" spans="8:8" s="74" customFormat="1" x14ac:dyDescent="0.25">
      <c r="H380" s="73"/>
    </row>
    <row r="381" spans="8:8" s="74" customFormat="1" x14ac:dyDescent="0.25">
      <c r="H381" s="73"/>
    </row>
    <row r="382" spans="8:8" s="74" customFormat="1" x14ac:dyDescent="0.25">
      <c r="H382" s="73"/>
    </row>
    <row r="383" spans="8:8" s="74" customFormat="1" x14ac:dyDescent="0.25">
      <c r="H383" s="73"/>
    </row>
    <row r="384" spans="8:8" s="74" customFormat="1" x14ac:dyDescent="0.25">
      <c r="H384" s="73"/>
    </row>
    <row r="385" spans="8:8" s="74" customFormat="1" x14ac:dyDescent="0.25">
      <c r="H385" s="73"/>
    </row>
    <row r="386" spans="8:8" s="74" customFormat="1" x14ac:dyDescent="0.25">
      <c r="H386" s="73"/>
    </row>
    <row r="387" spans="8:8" s="74" customFormat="1" x14ac:dyDescent="0.25">
      <c r="H387" s="73"/>
    </row>
    <row r="388" spans="8:8" s="74" customFormat="1" x14ac:dyDescent="0.25">
      <c r="H388" s="73"/>
    </row>
    <row r="389" spans="8:8" s="74" customFormat="1" x14ac:dyDescent="0.25">
      <c r="H389" s="73"/>
    </row>
    <row r="390" spans="8:8" s="74" customFormat="1" x14ac:dyDescent="0.25">
      <c r="H390" s="73"/>
    </row>
    <row r="391" spans="8:8" s="74" customFormat="1" x14ac:dyDescent="0.25">
      <c r="H391" s="73"/>
    </row>
    <row r="392" spans="8:8" s="74" customFormat="1" x14ac:dyDescent="0.25">
      <c r="H392" s="73"/>
    </row>
    <row r="393" spans="8:8" s="74" customFormat="1" x14ac:dyDescent="0.25">
      <c r="H393" s="73"/>
    </row>
    <row r="394" spans="8:8" s="74" customFormat="1" x14ac:dyDescent="0.25">
      <c r="H394" s="73"/>
    </row>
    <row r="395" spans="8:8" s="74" customFormat="1" x14ac:dyDescent="0.25">
      <c r="H395" s="73"/>
    </row>
    <row r="396" spans="8:8" s="74" customFormat="1" x14ac:dyDescent="0.25">
      <c r="H396" s="73"/>
    </row>
    <row r="397" spans="8:8" s="74" customFormat="1" x14ac:dyDescent="0.25">
      <c r="H397" s="73"/>
    </row>
    <row r="398" spans="8:8" s="74" customFormat="1" x14ac:dyDescent="0.25">
      <c r="H398" s="73"/>
    </row>
    <row r="399" spans="8:8" s="74" customFormat="1" x14ac:dyDescent="0.25">
      <c r="H399" s="73"/>
    </row>
    <row r="400" spans="8:8" s="74" customFormat="1" x14ac:dyDescent="0.25">
      <c r="H400" s="73"/>
    </row>
    <row r="401" spans="8:8" s="74" customFormat="1" x14ac:dyDescent="0.25">
      <c r="H401" s="73"/>
    </row>
    <row r="402" spans="8:8" s="74" customFormat="1" x14ac:dyDescent="0.25">
      <c r="H402" s="73"/>
    </row>
    <row r="403" spans="8:8" s="74" customFormat="1" x14ac:dyDescent="0.25">
      <c r="H403" s="73"/>
    </row>
    <row r="404" spans="8:8" s="74" customFormat="1" x14ac:dyDescent="0.25">
      <c r="H404" s="73"/>
    </row>
    <row r="405" spans="8:8" s="74" customFormat="1" x14ac:dyDescent="0.25">
      <c r="H405" s="73"/>
    </row>
    <row r="406" spans="8:8" s="74" customFormat="1" x14ac:dyDescent="0.25">
      <c r="H406" s="73"/>
    </row>
    <row r="407" spans="8:8" s="74" customFormat="1" x14ac:dyDescent="0.25">
      <c r="H407" s="73"/>
    </row>
    <row r="408" spans="8:8" s="74" customFormat="1" x14ac:dyDescent="0.25">
      <c r="H408" s="73"/>
    </row>
    <row r="409" spans="8:8" s="74" customFormat="1" x14ac:dyDescent="0.25">
      <c r="H409" s="73"/>
    </row>
    <row r="410" spans="8:8" s="74" customFormat="1" x14ac:dyDescent="0.25">
      <c r="H410" s="73"/>
    </row>
    <row r="411" spans="8:8" s="74" customFormat="1" x14ac:dyDescent="0.25">
      <c r="H411" s="73"/>
    </row>
    <row r="412" spans="8:8" s="74" customFormat="1" x14ac:dyDescent="0.25">
      <c r="H412" s="73"/>
    </row>
    <row r="413" spans="8:8" s="74" customFormat="1" x14ac:dyDescent="0.25">
      <c r="H413" s="73"/>
    </row>
  </sheetData>
  <protectedRanges>
    <protectedRange sqref="C19" name="Basic facts_1"/>
    <protectedRange sqref="C19" name="HTT General_1"/>
  </protectedRanges>
  <dataValidations count="3">
    <dataValidation type="list" allowBlank="1" showInputMessage="1" showErrorMessage="1" sqref="C28" xr:uid="{00000000-0002-0000-0400-000000000000}">
      <formula1>$W$28:$W$30</formula1>
    </dataValidation>
    <dataValidation type="list" allowBlank="1" showInputMessage="1" showErrorMessage="1" sqref="W30" xr:uid="{00000000-0002-0000-0400-000001000000}">
      <formula1>$M$28:$M$30</formula1>
    </dataValidation>
    <dataValidation type="list" allowBlank="1" showInputMessage="1" showErrorMessage="1" sqref="C299" xr:uid="{00000000-0002-0000-0400-000002000000}">
      <formula1>J299:J302</formula1>
    </dataValidation>
  </dataValidations>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Compliance Art 14 CBD Check Table" xr:uid="{00000000-0004-0000-0400-000003000000}"/>
    <hyperlink ref="B10" location="'A. HTT General'!B311" display="5. References to Capital Requirements Regulation (CRR) 129(1)" xr:uid="{00000000-0004-0000-0400-000004000000}"/>
    <hyperlink ref="B11" location="'A. HTT General'!B319" display="6. Other relevant information" xr:uid="{00000000-0004-0000-0400-000005000000}"/>
    <hyperlink ref="B27" r:id="rId1" xr:uid="{00000000-0004-0000-0400-000006000000}"/>
    <hyperlink ref="B28" r:id="rId2" xr:uid="{00000000-0004-0000-0400-000007000000}"/>
    <hyperlink ref="B29" r:id="rId3" xr:uid="{00000000-0004-0000-0400-000008000000}"/>
    <hyperlink ref="B30" r:id="rId4" xr:uid="{00000000-0004-0000-0400-000009000000}"/>
    <hyperlink ref="B44" location="'C. HTT Harmonised Glossary'!B6" display="2. Over-collateralisation (OC) " xr:uid="{00000000-0004-0000-0400-00000A000000}"/>
    <hyperlink ref="C288" location="'A. HTT General'!A38" display="'A. HTT General'!A38" xr:uid="{00000000-0004-0000-0400-00000D000000}"/>
    <hyperlink ref="C289" location="'A. HTT General'!A39" display="'A. HTT General'!A39" xr:uid="{00000000-0004-0000-0400-00000E000000}"/>
    <hyperlink ref="C291" location="'B1. HTT Mortgage Assets'!B43" display="'B1. HTT Mortgage Assets'!B43" xr:uid="{00000000-0004-0000-0400-00000F000000}"/>
    <hyperlink ref="D291" location="'B2. HTT Public Sector Assets'!B48" display="'B2. HTT Public Sector Assets'!B48" xr:uid="{00000000-0004-0000-0400-000010000000}"/>
    <hyperlink ref="C292" location="'A. HTT General'!A52" display="'A. HTT General'!A52" xr:uid="{00000000-0004-0000-0400-000011000000}"/>
    <hyperlink ref="C293" location="'B1. HTT Mortgage Assets'!B186" display="'B1. HTT Mortgage Assets'!B186" xr:uid="{00000000-0004-0000-0400-000012000000}"/>
    <hyperlink ref="D293" location="'B1. HTT Mortgage Assets'!B424" display="'B1. HTT Mortgage Assets'!B424" xr:uid="{00000000-0004-0000-0400-000013000000}"/>
    <hyperlink ref="F293" location="'B2. HTT Public Sector Assets'!A18" display="'B2. HTT Public Sector Assets'!A18" xr:uid="{00000000-0004-0000-0400-000014000000}"/>
    <hyperlink ref="G293" location="'B3. HTT Shipping Assets'!B116" display="'B3. HTT Shipping Assets'!B116" xr:uid="{00000000-0004-0000-0400-000015000000}"/>
    <hyperlink ref="C294" location="'C. HTT Harmonised Glossary'!B20" display="link to Glossary HG.1.15" xr:uid="{00000000-0004-0000-0400-000016000000}"/>
    <hyperlink ref="C295" location="'B1. HTT Mortgage Assets'!B149" display="'B1. HTT Mortgage Assets'!B149" xr:uid="{00000000-0004-0000-0400-000017000000}"/>
    <hyperlink ref="D295" location="'B2. HTT Public Sector Assets'!B129" display="'B2. HTT Public Sector Assets'!B129" xr:uid="{00000000-0004-0000-0400-000018000000}"/>
    <hyperlink ref="F295" location="'B3. HTT Shipping Assets'!B80" display="'B3. HTT Shipping Assets'!B80" xr:uid="{00000000-0004-0000-0400-000019000000}"/>
    <hyperlink ref="C296" location="'A. HTT General'!B111" display="'A. HTT General'!B111" xr:uid="{00000000-0004-0000-0400-00001A000000}"/>
    <hyperlink ref="C297" location="'A. HTT General'!B163" display="'A. HTT General'!B163" xr:uid="{00000000-0004-0000-0400-00001B000000}"/>
    <hyperlink ref="C298" location="'A. HTT General'!B137" display="'A. HTT General'!B137" xr:uid="{00000000-0004-0000-0400-00001C000000}"/>
    <hyperlink ref="C300" location="'B1. HTT Mortgage Assets'!B215" display="215 LTV Residential Mortgage" xr:uid="{00000000-0004-0000-0400-00001D000000}"/>
    <hyperlink ref="D300" location="'B1. HTT Mortgage Assets'!B453" display="441 LTV Commercial Mortgage" xr:uid="{00000000-0004-0000-0400-00001E000000}"/>
    <hyperlink ref="F300" location="'B2. HTT Public Sector Assets'!B147" display="147 for Public Sector Asset - type of debtor" xr:uid="{00000000-0004-0000-0400-00001F000000}"/>
    <hyperlink ref="C301" location="'A. HTT General'!B230" display="230 Derivatives and Swaps" xr:uid="{00000000-0004-0000-0400-000020000000}"/>
    <hyperlink ref="C302" location="'C. HTT Harmonised Glossary'!B18" display="'C. HTT Harmonised Glossary'!B18" xr:uid="{00000000-0004-0000-0400-000021000000}"/>
    <hyperlink ref="C303" location="'A. HTT General'!B65" display="'A. HTT General'!B65" xr:uid="{00000000-0004-0000-0400-000022000000}"/>
    <hyperlink ref="C304" location="'A. HTT General'!B88" display="'A. HTT General'!B88" xr:uid="{00000000-0004-0000-0400-000023000000}"/>
    <hyperlink ref="C305" location="'C. HTT Harmonised Glossary'!B12" display="link to Glossary HG 1.7" xr:uid="{00000000-0004-0000-0400-000024000000}"/>
    <hyperlink ref="C306" location="'A. HTT General'!B44" display="'A. HTT General'!B44" xr:uid="{00000000-0004-0000-0400-000025000000}"/>
    <hyperlink ref="C307" location="'B1. HTT Mortgage Assets'!B179" display="'B1. HTT Mortgage Assets'!B179" xr:uid="{00000000-0004-0000-0400-000026000000}"/>
    <hyperlink ref="D307" location="'B2. HTT Public Sector Assets'!B166" display="'B2. HTT Public Sector Assets'!B166" xr:uid="{00000000-0004-0000-0400-000027000000}"/>
    <hyperlink ref="F307" location="'B3. HTT Shipping Assets'!B110" display="'B3. HTT Shipping Assets'!B110" xr:uid="{00000000-0004-0000-0400-000028000000}"/>
    <hyperlink ref="C17" r:id="rId5" xr:uid="{933E91DC-F7F7-4E22-AB44-7D6FD4C37A6C}"/>
    <hyperlink ref="C30" r:id="rId6" xr:uid="{C1694113-8FA2-414E-AC79-074A7925715F}"/>
    <hyperlink ref="C242" r:id="rId7" xr:uid="{8287F9D9-D65C-42DB-BBD7-0FE848153CAD}"/>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36E00"/>
  </sheetPr>
  <dimension ref="A1:N607"/>
  <sheetViews>
    <sheetView workbookViewId="0"/>
  </sheetViews>
  <sheetFormatPr baseColWidth="10" defaultColWidth="8.85546875" defaultRowHeight="15" x14ac:dyDescent="0.25"/>
  <cols>
    <col min="1" max="1" width="13.85546875" style="76" customWidth="1"/>
    <col min="2" max="2" width="62.85546875" style="76" customWidth="1"/>
    <col min="3" max="3" width="41" style="76" customWidth="1"/>
    <col min="4" max="4" width="40.85546875" style="76" customWidth="1"/>
    <col min="5" max="5" width="6.7109375" style="76" customWidth="1"/>
    <col min="6" max="6" width="41.42578125" style="76" customWidth="1"/>
    <col min="7" max="7" width="41.42578125" style="73" customWidth="1"/>
    <col min="8" max="16384" width="8.85546875" style="74"/>
  </cols>
  <sheetData>
    <row r="1" spans="1:7" ht="31.5" x14ac:dyDescent="0.25">
      <c r="A1" s="1" t="s">
        <v>824</v>
      </c>
      <c r="B1" s="1"/>
      <c r="C1" s="73"/>
      <c r="D1" s="73"/>
      <c r="E1" s="73"/>
      <c r="F1" s="22" t="s">
        <v>286</v>
      </c>
    </row>
    <row r="2" spans="1:7" x14ac:dyDescent="0.25">
      <c r="A2" s="73"/>
      <c r="B2" s="73"/>
      <c r="C2" s="73"/>
      <c r="D2" s="73"/>
      <c r="E2" s="73"/>
      <c r="F2" s="73"/>
    </row>
    <row r="3" spans="1:7" ht="18.75" x14ac:dyDescent="0.25">
      <c r="A3" s="77"/>
      <c r="B3" s="78" t="s">
        <v>287</v>
      </c>
      <c r="C3" s="121" t="s">
        <v>288</v>
      </c>
      <c r="D3" s="77"/>
      <c r="E3" s="77"/>
      <c r="F3" s="73"/>
      <c r="G3" s="77"/>
    </row>
    <row r="5" spans="1:7" ht="18.75" x14ac:dyDescent="0.25">
      <c r="A5" s="79"/>
      <c r="B5" s="80" t="s">
        <v>825</v>
      </c>
      <c r="C5" s="79"/>
      <c r="E5" s="81"/>
      <c r="F5" s="81"/>
    </row>
    <row r="6" spans="1:7" x14ac:dyDescent="0.25">
      <c r="B6" s="82" t="s">
        <v>826</v>
      </c>
    </row>
    <row r="7" spans="1:7" x14ac:dyDescent="0.25">
      <c r="B7" s="82" t="s">
        <v>827</v>
      </c>
    </row>
    <row r="8" spans="1:7" x14ac:dyDescent="0.25">
      <c r="B8" s="83" t="s">
        <v>828</v>
      </c>
    </row>
    <row r="9" spans="1:7" x14ac:dyDescent="0.25">
      <c r="B9" s="84"/>
    </row>
    <row r="10" spans="1:7" ht="37.5" x14ac:dyDescent="0.25">
      <c r="A10" s="85" t="s">
        <v>297</v>
      </c>
      <c r="B10" s="85" t="s">
        <v>826</v>
      </c>
      <c r="C10" s="86"/>
      <c r="D10" s="86"/>
      <c r="E10" s="86"/>
      <c r="F10" s="86"/>
      <c r="G10" s="87"/>
    </row>
    <row r="11" spans="1:7" ht="15" customHeight="1" x14ac:dyDescent="0.25">
      <c r="A11" s="93"/>
      <c r="B11" s="92" t="s">
        <v>829</v>
      </c>
      <c r="C11" s="93" t="s">
        <v>339</v>
      </c>
      <c r="D11" s="93"/>
      <c r="E11" s="93"/>
      <c r="F11" s="94" t="s">
        <v>830</v>
      </c>
      <c r="G11" s="94"/>
    </row>
    <row r="12" spans="1:7" x14ac:dyDescent="0.25">
      <c r="A12" s="88" t="s">
        <v>831</v>
      </c>
      <c r="B12" s="88" t="s">
        <v>832</v>
      </c>
      <c r="C12" s="71">
        <v>2756.6822840199998</v>
      </c>
      <c r="F12" s="101">
        <f>IF($C$15=0,"",IF(C12="[for completion]","",C12/$C$15))</f>
        <v>1</v>
      </c>
    </row>
    <row r="13" spans="1:7" x14ac:dyDescent="0.25">
      <c r="A13" s="88" t="s">
        <v>833</v>
      </c>
      <c r="B13" s="88" t="s">
        <v>834</v>
      </c>
      <c r="C13" s="71">
        <v>0</v>
      </c>
      <c r="F13" s="101">
        <f>IF($C$15=0,"",IF(C13="[for completion]","",C13/$C$15))</f>
        <v>0</v>
      </c>
    </row>
    <row r="14" spans="1:7" x14ac:dyDescent="0.25">
      <c r="A14" s="88" t="s">
        <v>835</v>
      </c>
      <c r="B14" s="88" t="s">
        <v>378</v>
      </c>
      <c r="C14" s="71">
        <v>0</v>
      </c>
      <c r="F14" s="101">
        <f>IF($C$15=0,"",IF(C14="[for completion]","",C14/$C$15))</f>
        <v>0</v>
      </c>
    </row>
    <row r="15" spans="1:7" x14ac:dyDescent="0.25">
      <c r="A15" s="88" t="s">
        <v>836</v>
      </c>
      <c r="B15" s="103" t="s">
        <v>380</v>
      </c>
      <c r="C15" s="104">
        <f>SUM(C12:C14)</f>
        <v>2756.6822840199998</v>
      </c>
      <c r="F15" s="98">
        <f>SUM(F12:F14)</f>
        <v>1</v>
      </c>
    </row>
    <row r="16" spans="1:7" x14ac:dyDescent="0.25">
      <c r="A16" s="88" t="s">
        <v>837</v>
      </c>
      <c r="B16" s="114" t="s">
        <v>838</v>
      </c>
      <c r="C16" s="71"/>
      <c r="F16" s="122">
        <f t="shared" ref="F16:F26" si="0">IF($C$15=0,"",IF(C16="[for completion]","",C16/$C$15))</f>
        <v>0</v>
      </c>
    </row>
    <row r="17" spans="1:7" x14ac:dyDescent="0.25">
      <c r="A17" s="88" t="s">
        <v>839</v>
      </c>
      <c r="B17" s="114" t="s">
        <v>840</v>
      </c>
      <c r="C17" s="71"/>
      <c r="E17" s="76" t="s">
        <v>841</v>
      </c>
      <c r="F17" s="122">
        <f t="shared" si="0"/>
        <v>0</v>
      </c>
    </row>
    <row r="18" spans="1:7" x14ac:dyDescent="0.25">
      <c r="A18" s="88" t="s">
        <v>842</v>
      </c>
      <c r="B18" s="105" t="s">
        <v>382</v>
      </c>
      <c r="C18" s="71"/>
      <c r="F18" s="122">
        <f t="shared" si="0"/>
        <v>0</v>
      </c>
    </row>
    <row r="19" spans="1:7" x14ac:dyDescent="0.25">
      <c r="A19" s="88" t="s">
        <v>843</v>
      </c>
      <c r="B19" s="105" t="s">
        <v>382</v>
      </c>
      <c r="C19" s="71"/>
      <c r="F19" s="122">
        <f t="shared" si="0"/>
        <v>0</v>
      </c>
    </row>
    <row r="20" spans="1:7" x14ac:dyDescent="0.25">
      <c r="A20" s="88" t="s">
        <v>844</v>
      </c>
      <c r="B20" s="105" t="s">
        <v>382</v>
      </c>
      <c r="C20" s="71"/>
      <c r="F20" s="122">
        <f t="shared" si="0"/>
        <v>0</v>
      </c>
    </row>
    <row r="21" spans="1:7" x14ac:dyDescent="0.25">
      <c r="A21" s="88" t="s">
        <v>845</v>
      </c>
      <c r="B21" s="105" t="s">
        <v>382</v>
      </c>
      <c r="C21" s="71"/>
      <c r="F21" s="122">
        <f t="shared" si="0"/>
        <v>0</v>
      </c>
    </row>
    <row r="22" spans="1:7" x14ac:dyDescent="0.25">
      <c r="A22" s="88" t="s">
        <v>846</v>
      </c>
      <c r="B22" s="105" t="s">
        <v>382</v>
      </c>
      <c r="C22" s="71"/>
      <c r="F22" s="122">
        <f t="shared" si="0"/>
        <v>0</v>
      </c>
    </row>
    <row r="23" spans="1:7" x14ac:dyDescent="0.25">
      <c r="A23" s="88" t="s">
        <v>847</v>
      </c>
      <c r="B23" s="105" t="s">
        <v>382</v>
      </c>
      <c r="C23" s="71"/>
      <c r="F23" s="122">
        <f t="shared" si="0"/>
        <v>0</v>
      </c>
    </row>
    <row r="24" spans="1:7" x14ac:dyDescent="0.25">
      <c r="A24" s="88" t="s">
        <v>848</v>
      </c>
      <c r="B24" s="105" t="s">
        <v>382</v>
      </c>
      <c r="C24" s="71"/>
      <c r="F24" s="122">
        <f t="shared" si="0"/>
        <v>0</v>
      </c>
    </row>
    <row r="25" spans="1:7" x14ac:dyDescent="0.25">
      <c r="A25" s="88" t="s">
        <v>849</v>
      </c>
      <c r="B25" s="105" t="s">
        <v>382</v>
      </c>
      <c r="C25" s="71"/>
      <c r="F25" s="122">
        <f t="shared" si="0"/>
        <v>0</v>
      </c>
    </row>
    <row r="26" spans="1:7" x14ac:dyDescent="0.25">
      <c r="A26" s="88" t="s">
        <v>850</v>
      </c>
      <c r="B26" s="105" t="s">
        <v>382</v>
      </c>
      <c r="C26" s="146"/>
      <c r="D26" s="74"/>
      <c r="E26" s="74"/>
      <c r="F26" s="122">
        <f t="shared" si="0"/>
        <v>0</v>
      </c>
    </row>
    <row r="27" spans="1:7" ht="15" customHeight="1" x14ac:dyDescent="0.25">
      <c r="A27" s="93"/>
      <c r="B27" s="92" t="s">
        <v>851</v>
      </c>
      <c r="C27" s="93" t="s">
        <v>852</v>
      </c>
      <c r="D27" s="93" t="s">
        <v>853</v>
      </c>
      <c r="E27" s="93"/>
      <c r="F27" s="93" t="s">
        <v>854</v>
      </c>
      <c r="G27" s="94"/>
    </row>
    <row r="28" spans="1:7" x14ac:dyDescent="0.25">
      <c r="A28" s="88" t="s">
        <v>855</v>
      </c>
      <c r="B28" s="88" t="s">
        <v>856</v>
      </c>
      <c r="C28" s="100">
        <v>26775</v>
      </c>
      <c r="D28" s="100">
        <v>0</v>
      </c>
      <c r="F28" s="123">
        <f>IF(AND(C28="[For completion]",D28="[For completion]"),"[For completion]",SUM(C28:D28))</f>
        <v>26775</v>
      </c>
    </row>
    <row r="29" spans="1:7" x14ac:dyDescent="0.25">
      <c r="A29" s="88" t="s">
        <v>857</v>
      </c>
      <c r="B29" s="89" t="s">
        <v>858</v>
      </c>
      <c r="C29" s="100">
        <v>38891</v>
      </c>
      <c r="D29" s="100">
        <v>0</v>
      </c>
      <c r="F29" s="100"/>
    </row>
    <row r="30" spans="1:7" x14ac:dyDescent="0.25">
      <c r="A30" s="88" t="s">
        <v>859</v>
      </c>
      <c r="B30" s="89" t="s">
        <v>860</v>
      </c>
      <c r="C30" s="100"/>
      <c r="D30" s="100"/>
      <c r="F30" s="100"/>
    </row>
    <row r="31" spans="1:7" x14ac:dyDescent="0.25">
      <c r="A31" s="88" t="s">
        <v>861</v>
      </c>
      <c r="B31" s="89"/>
    </row>
    <row r="32" spans="1:7" x14ac:dyDescent="0.25">
      <c r="A32" s="88" t="s">
        <v>862</v>
      </c>
      <c r="B32" s="89"/>
    </row>
    <row r="33" spans="1:7" x14ac:dyDescent="0.25">
      <c r="A33" s="88" t="s">
        <v>863</v>
      </c>
      <c r="B33" s="89"/>
    </row>
    <row r="34" spans="1:7" x14ac:dyDescent="0.25">
      <c r="A34" s="88" t="s">
        <v>864</v>
      </c>
      <c r="B34" s="89"/>
    </row>
    <row r="35" spans="1:7" ht="15" customHeight="1" x14ac:dyDescent="0.25">
      <c r="A35" s="93"/>
      <c r="B35" s="92" t="s">
        <v>865</v>
      </c>
      <c r="C35" s="93" t="s">
        <v>866</v>
      </c>
      <c r="D35" s="93" t="s">
        <v>867</v>
      </c>
      <c r="E35" s="93"/>
      <c r="F35" s="94" t="s">
        <v>830</v>
      </c>
      <c r="G35" s="94"/>
    </row>
    <row r="36" spans="1:7" x14ac:dyDescent="0.25">
      <c r="A36" s="88" t="s">
        <v>868</v>
      </c>
      <c r="B36" s="88" t="s">
        <v>869</v>
      </c>
      <c r="C36" s="97">
        <v>3.4375151880691843E-3</v>
      </c>
      <c r="D36" s="97">
        <v>0</v>
      </c>
      <c r="E36" s="122"/>
      <c r="F36" s="97">
        <v>3.4375151880691843E-3</v>
      </c>
    </row>
    <row r="37" spans="1:7" x14ac:dyDescent="0.25">
      <c r="A37" s="88" t="s">
        <v>870</v>
      </c>
      <c r="C37" s="97"/>
      <c r="D37" s="97"/>
      <c r="E37" s="122"/>
      <c r="F37" s="97"/>
    </row>
    <row r="38" spans="1:7" x14ac:dyDescent="0.25">
      <c r="A38" s="88" t="s">
        <v>871</v>
      </c>
      <c r="C38" s="97"/>
      <c r="D38" s="97"/>
      <c r="E38" s="122"/>
      <c r="F38" s="97"/>
    </row>
    <row r="39" spans="1:7" x14ac:dyDescent="0.25">
      <c r="A39" s="88" t="s">
        <v>872</v>
      </c>
      <c r="C39" s="97"/>
      <c r="D39" s="97"/>
      <c r="E39" s="122"/>
      <c r="F39" s="97"/>
    </row>
    <row r="40" spans="1:7" x14ac:dyDescent="0.25">
      <c r="A40" s="88" t="s">
        <v>873</v>
      </c>
      <c r="C40" s="97"/>
      <c r="D40" s="97"/>
      <c r="E40" s="122"/>
      <c r="F40" s="97"/>
    </row>
    <row r="41" spans="1:7" x14ac:dyDescent="0.25">
      <c r="A41" s="88" t="s">
        <v>874</v>
      </c>
      <c r="C41" s="97"/>
      <c r="D41" s="97"/>
      <c r="E41" s="122"/>
      <c r="F41" s="97"/>
    </row>
    <row r="42" spans="1:7" x14ac:dyDescent="0.25">
      <c r="A42" s="88" t="s">
        <v>875</v>
      </c>
      <c r="C42" s="97"/>
      <c r="D42" s="97"/>
      <c r="E42" s="122"/>
      <c r="F42" s="97"/>
    </row>
    <row r="43" spans="1:7" x14ac:dyDescent="0.25">
      <c r="A43" s="93"/>
      <c r="B43" s="92" t="s">
        <v>876</v>
      </c>
      <c r="C43" s="93" t="s">
        <v>866</v>
      </c>
      <c r="D43" s="93" t="s">
        <v>867</v>
      </c>
      <c r="E43" s="93"/>
      <c r="F43" s="94" t="s">
        <v>830</v>
      </c>
      <c r="G43" s="163"/>
    </row>
    <row r="44" spans="1:7" ht="14.45" customHeight="1" x14ac:dyDescent="0.25">
      <c r="A44" s="88" t="s">
        <v>877</v>
      </c>
      <c r="B44" s="171" t="s">
        <v>878</v>
      </c>
      <c r="C44" s="172">
        <f>SUM(C45:C71)</f>
        <v>1</v>
      </c>
      <c r="D44" s="172">
        <v>0</v>
      </c>
      <c r="E44" s="172"/>
      <c r="F44" s="172">
        <f>SUM(F45:F71)</f>
        <v>1</v>
      </c>
      <c r="G44" s="195" t="s">
        <v>879</v>
      </c>
    </row>
    <row r="45" spans="1:7" x14ac:dyDescent="0.25">
      <c r="A45" s="88" t="s">
        <v>880</v>
      </c>
      <c r="B45" s="88" t="s">
        <v>881</v>
      </c>
      <c r="C45" s="97">
        <v>0</v>
      </c>
      <c r="D45" s="97">
        <v>0</v>
      </c>
      <c r="E45" s="97"/>
      <c r="F45" s="97">
        <v>0</v>
      </c>
      <c r="G45" s="195"/>
    </row>
    <row r="46" spans="1:7" x14ac:dyDescent="0.25">
      <c r="A46" s="88" t="s">
        <v>882</v>
      </c>
      <c r="B46" s="88" t="s">
        <v>883</v>
      </c>
      <c r="C46" s="97">
        <v>0</v>
      </c>
      <c r="D46" s="97">
        <v>0</v>
      </c>
      <c r="E46" s="97"/>
      <c r="F46" s="97">
        <v>0</v>
      </c>
      <c r="G46" s="195"/>
    </row>
    <row r="47" spans="1:7" x14ac:dyDescent="0.25">
      <c r="A47" s="88" t="s">
        <v>884</v>
      </c>
      <c r="B47" s="88" t="s">
        <v>885</v>
      </c>
      <c r="C47" s="97">
        <v>0</v>
      </c>
      <c r="D47" s="97">
        <v>0</v>
      </c>
      <c r="E47" s="97"/>
      <c r="F47" s="97">
        <v>0</v>
      </c>
      <c r="G47" s="76"/>
    </row>
    <row r="48" spans="1:7" x14ac:dyDescent="0.25">
      <c r="A48" s="88" t="s">
        <v>886</v>
      </c>
      <c r="B48" s="88" t="s">
        <v>887</v>
      </c>
      <c r="C48" s="97">
        <v>0</v>
      </c>
      <c r="D48" s="97">
        <v>0</v>
      </c>
      <c r="E48" s="97"/>
      <c r="F48" s="97">
        <v>0</v>
      </c>
      <c r="G48" s="76"/>
    </row>
    <row r="49" spans="1:7" x14ac:dyDescent="0.25">
      <c r="A49" s="88" t="s">
        <v>888</v>
      </c>
      <c r="B49" s="88" t="s">
        <v>889</v>
      </c>
      <c r="C49" s="97">
        <v>0</v>
      </c>
      <c r="D49" s="97">
        <v>0</v>
      </c>
      <c r="E49" s="97"/>
      <c r="F49" s="97">
        <v>0</v>
      </c>
      <c r="G49" s="76"/>
    </row>
    <row r="50" spans="1:7" x14ac:dyDescent="0.25">
      <c r="A50" s="88" t="s">
        <v>890</v>
      </c>
      <c r="B50" s="88" t="s">
        <v>891</v>
      </c>
      <c r="C50" s="97">
        <v>0</v>
      </c>
      <c r="D50" s="97">
        <v>0</v>
      </c>
      <c r="E50" s="97"/>
      <c r="F50" s="97">
        <v>0</v>
      </c>
      <c r="G50" s="76"/>
    </row>
    <row r="51" spans="1:7" x14ac:dyDescent="0.25">
      <c r="A51" s="88" t="s">
        <v>892</v>
      </c>
      <c r="B51" s="88" t="s">
        <v>893</v>
      </c>
      <c r="C51" s="97">
        <v>0</v>
      </c>
      <c r="D51" s="97">
        <v>0</v>
      </c>
      <c r="E51" s="97"/>
      <c r="F51" s="97">
        <v>0</v>
      </c>
      <c r="G51" s="76"/>
    </row>
    <row r="52" spans="1:7" x14ac:dyDescent="0.25">
      <c r="A52" s="88" t="s">
        <v>894</v>
      </c>
      <c r="B52" s="88" t="s">
        <v>895</v>
      </c>
      <c r="C52" s="97">
        <v>0</v>
      </c>
      <c r="D52" s="97">
        <v>0</v>
      </c>
      <c r="E52" s="97"/>
      <c r="F52" s="97">
        <v>0</v>
      </c>
      <c r="G52" s="76"/>
    </row>
    <row r="53" spans="1:7" x14ac:dyDescent="0.25">
      <c r="A53" s="88" t="s">
        <v>896</v>
      </c>
      <c r="B53" s="88" t="s">
        <v>897</v>
      </c>
      <c r="C53" s="97">
        <v>0</v>
      </c>
      <c r="D53" s="97">
        <v>0</v>
      </c>
      <c r="E53" s="97"/>
      <c r="F53" s="97">
        <v>0</v>
      </c>
      <c r="G53" s="76"/>
    </row>
    <row r="54" spans="1:7" x14ac:dyDescent="0.25">
      <c r="A54" s="88" t="s">
        <v>898</v>
      </c>
      <c r="B54" s="88" t="s">
        <v>899</v>
      </c>
      <c r="C54" s="97">
        <v>0</v>
      </c>
      <c r="D54" s="97">
        <v>0</v>
      </c>
      <c r="E54" s="97"/>
      <c r="F54" s="97">
        <v>0</v>
      </c>
      <c r="G54" s="76"/>
    </row>
    <row r="55" spans="1:7" x14ac:dyDescent="0.25">
      <c r="A55" s="88" t="s">
        <v>900</v>
      </c>
      <c r="B55" s="88" t="s">
        <v>901</v>
      </c>
      <c r="C55" s="97">
        <v>0</v>
      </c>
      <c r="D55" s="97">
        <v>0</v>
      </c>
      <c r="E55" s="97"/>
      <c r="F55" s="97">
        <v>0</v>
      </c>
      <c r="G55" s="76"/>
    </row>
    <row r="56" spans="1:7" x14ac:dyDescent="0.25">
      <c r="A56" s="88" t="s">
        <v>902</v>
      </c>
      <c r="B56" s="88" t="s">
        <v>903</v>
      </c>
      <c r="C56" s="97">
        <v>0</v>
      </c>
      <c r="D56" s="97">
        <v>0</v>
      </c>
      <c r="E56" s="97"/>
      <c r="F56" s="97">
        <v>0</v>
      </c>
      <c r="G56" s="76"/>
    </row>
    <row r="57" spans="1:7" x14ac:dyDescent="0.25">
      <c r="A57" s="88" t="s">
        <v>904</v>
      </c>
      <c r="B57" s="88" t="s">
        <v>905</v>
      </c>
      <c r="C57" s="97">
        <v>0</v>
      </c>
      <c r="D57" s="97">
        <v>0</v>
      </c>
      <c r="E57" s="97"/>
      <c r="F57" s="97">
        <v>0</v>
      </c>
      <c r="G57" s="76"/>
    </row>
    <row r="58" spans="1:7" x14ac:dyDescent="0.25">
      <c r="A58" s="88" t="s">
        <v>906</v>
      </c>
      <c r="B58" s="88" t="s">
        <v>907</v>
      </c>
      <c r="C58" s="97">
        <v>0</v>
      </c>
      <c r="D58" s="97">
        <v>0</v>
      </c>
      <c r="E58" s="97"/>
      <c r="F58" s="97">
        <v>0</v>
      </c>
      <c r="G58" s="76"/>
    </row>
    <row r="59" spans="1:7" x14ac:dyDescent="0.25">
      <c r="A59" s="88" t="s">
        <v>908</v>
      </c>
      <c r="B59" s="88" t="s">
        <v>909</v>
      </c>
      <c r="C59" s="97">
        <v>0</v>
      </c>
      <c r="D59" s="97">
        <v>0</v>
      </c>
      <c r="E59" s="97"/>
      <c r="F59" s="97">
        <v>0</v>
      </c>
      <c r="G59" s="76"/>
    </row>
    <row r="60" spans="1:7" x14ac:dyDescent="0.25">
      <c r="A60" s="88" t="s">
        <v>910</v>
      </c>
      <c r="B60" s="88" t="s">
        <v>911</v>
      </c>
      <c r="C60" s="97">
        <v>0</v>
      </c>
      <c r="D60" s="97">
        <v>0</v>
      </c>
      <c r="E60" s="97"/>
      <c r="F60" s="97">
        <v>0</v>
      </c>
      <c r="G60" s="76"/>
    </row>
    <row r="61" spans="1:7" x14ac:dyDescent="0.25">
      <c r="A61" s="88" t="s">
        <v>912</v>
      </c>
      <c r="B61" s="88" t="s">
        <v>913</v>
      </c>
      <c r="C61" s="97">
        <v>0</v>
      </c>
      <c r="D61" s="97">
        <v>0</v>
      </c>
      <c r="E61" s="97"/>
      <c r="F61" s="97">
        <v>0</v>
      </c>
      <c r="G61" s="76"/>
    </row>
    <row r="62" spans="1:7" x14ac:dyDescent="0.25">
      <c r="A62" s="88" t="s">
        <v>914</v>
      </c>
      <c r="B62" s="88" t="s">
        <v>915</v>
      </c>
      <c r="C62" s="97">
        <v>0</v>
      </c>
      <c r="D62" s="97">
        <v>0</v>
      </c>
      <c r="E62" s="97"/>
      <c r="F62" s="97">
        <v>0</v>
      </c>
      <c r="G62" s="76"/>
    </row>
    <row r="63" spans="1:7" x14ac:dyDescent="0.25">
      <c r="A63" s="88" t="s">
        <v>916</v>
      </c>
      <c r="B63" s="88" t="s">
        <v>917</v>
      </c>
      <c r="C63" s="97">
        <v>0</v>
      </c>
      <c r="D63" s="97">
        <v>0</v>
      </c>
      <c r="E63" s="97"/>
      <c r="F63" s="97">
        <v>0</v>
      </c>
      <c r="G63" s="76"/>
    </row>
    <row r="64" spans="1:7" x14ac:dyDescent="0.25">
      <c r="A64" s="88" t="s">
        <v>918</v>
      </c>
      <c r="B64" s="88" t="s">
        <v>919</v>
      </c>
      <c r="C64" s="97">
        <v>0</v>
      </c>
      <c r="D64" s="97">
        <v>0</v>
      </c>
      <c r="E64" s="97"/>
      <c r="F64" s="97">
        <v>0</v>
      </c>
      <c r="G64" s="76"/>
    </row>
    <row r="65" spans="1:7" x14ac:dyDescent="0.25">
      <c r="A65" s="88" t="s">
        <v>920</v>
      </c>
      <c r="B65" s="88" t="s">
        <v>921</v>
      </c>
      <c r="C65" s="97">
        <v>0</v>
      </c>
      <c r="D65" s="97">
        <v>0</v>
      </c>
      <c r="E65" s="97"/>
      <c r="F65" s="97">
        <v>0</v>
      </c>
      <c r="G65" s="76"/>
    </row>
    <row r="66" spans="1:7" x14ac:dyDescent="0.25">
      <c r="A66" s="88" t="s">
        <v>922</v>
      </c>
      <c r="B66" s="88" t="s">
        <v>923</v>
      </c>
      <c r="C66" s="97">
        <v>0</v>
      </c>
      <c r="D66" s="97">
        <v>0</v>
      </c>
      <c r="E66" s="97"/>
      <c r="F66" s="97">
        <v>0</v>
      </c>
      <c r="G66" s="76"/>
    </row>
    <row r="67" spans="1:7" x14ac:dyDescent="0.25">
      <c r="A67" s="88" t="s">
        <v>924</v>
      </c>
      <c r="B67" s="88" t="s">
        <v>925</v>
      </c>
      <c r="C67" s="97">
        <v>0</v>
      </c>
      <c r="D67" s="97">
        <v>0</v>
      </c>
      <c r="E67" s="97"/>
      <c r="F67" s="97">
        <v>0</v>
      </c>
      <c r="G67" s="76"/>
    </row>
    <row r="68" spans="1:7" x14ac:dyDescent="0.25">
      <c r="A68" s="88" t="s">
        <v>926</v>
      </c>
      <c r="B68" s="88" t="s">
        <v>927</v>
      </c>
      <c r="C68" s="97">
        <v>0</v>
      </c>
      <c r="D68" s="97">
        <v>0</v>
      </c>
      <c r="E68" s="97"/>
      <c r="F68" s="97">
        <v>0</v>
      </c>
      <c r="G68" s="76"/>
    </row>
    <row r="69" spans="1:7" x14ac:dyDescent="0.25">
      <c r="A69" s="88" t="s">
        <v>928</v>
      </c>
      <c r="B69" s="88" t="s">
        <v>929</v>
      </c>
      <c r="C69" s="97">
        <v>0</v>
      </c>
      <c r="D69" s="97">
        <v>0</v>
      </c>
      <c r="E69" s="97"/>
      <c r="F69" s="97">
        <v>0</v>
      </c>
      <c r="G69" s="76"/>
    </row>
    <row r="70" spans="1:7" x14ac:dyDescent="0.25">
      <c r="A70" s="88" t="s">
        <v>930</v>
      </c>
      <c r="B70" s="88" t="s">
        <v>163</v>
      </c>
      <c r="C70" s="97">
        <v>1</v>
      </c>
      <c r="D70" s="97">
        <v>0</v>
      </c>
      <c r="E70" s="97"/>
      <c r="F70" s="97">
        <v>1</v>
      </c>
      <c r="G70" s="76"/>
    </row>
    <row r="71" spans="1:7" x14ac:dyDescent="0.25">
      <c r="A71" s="88" t="s">
        <v>931</v>
      </c>
      <c r="B71" s="88" t="s">
        <v>932</v>
      </c>
      <c r="C71" s="97">
        <v>0</v>
      </c>
      <c r="D71" s="97">
        <v>0</v>
      </c>
      <c r="E71" s="97"/>
      <c r="F71" s="97">
        <v>0</v>
      </c>
      <c r="G71" s="76"/>
    </row>
    <row r="72" spans="1:7" x14ac:dyDescent="0.25">
      <c r="A72" s="88" t="s">
        <v>933</v>
      </c>
      <c r="B72" s="171" t="s">
        <v>581</v>
      </c>
      <c r="C72" s="172">
        <f>SUM(C73:C75)</f>
        <v>0</v>
      </c>
      <c r="D72" s="172">
        <f>SUM(D73:D75)</f>
        <v>0</v>
      </c>
      <c r="E72" s="172"/>
      <c r="F72" s="172">
        <f>SUM(F73:F75)</f>
        <v>0</v>
      </c>
      <c r="G72" s="76"/>
    </row>
    <row r="73" spans="1:7" x14ac:dyDescent="0.25">
      <c r="A73" s="88" t="s">
        <v>934</v>
      </c>
      <c r="B73" s="88" t="s">
        <v>935</v>
      </c>
      <c r="C73" s="97">
        <v>0</v>
      </c>
      <c r="D73" s="97">
        <v>0</v>
      </c>
      <c r="E73" s="97"/>
      <c r="F73" s="97">
        <v>0</v>
      </c>
      <c r="G73" s="76"/>
    </row>
    <row r="74" spans="1:7" x14ac:dyDescent="0.25">
      <c r="A74" s="88" t="s">
        <v>936</v>
      </c>
      <c r="B74" s="88" t="s">
        <v>937</v>
      </c>
      <c r="C74" s="97">
        <v>0</v>
      </c>
      <c r="D74" s="97">
        <v>0</v>
      </c>
      <c r="E74" s="97"/>
      <c r="F74" s="97">
        <v>0</v>
      </c>
      <c r="G74" s="76"/>
    </row>
    <row r="75" spans="1:7" x14ac:dyDescent="0.25">
      <c r="A75" s="88" t="s">
        <v>938</v>
      </c>
      <c r="B75" s="88" t="s">
        <v>939</v>
      </c>
      <c r="C75" s="97">
        <v>0</v>
      </c>
      <c r="D75" s="97">
        <v>0</v>
      </c>
      <c r="E75" s="97"/>
      <c r="F75" s="97">
        <v>0</v>
      </c>
      <c r="G75" s="76"/>
    </row>
    <row r="76" spans="1:7" x14ac:dyDescent="0.25">
      <c r="A76" s="88" t="s">
        <v>940</v>
      </c>
      <c r="B76" s="171" t="s">
        <v>378</v>
      </c>
      <c r="C76" s="172">
        <f>SUM(C77:C87)</f>
        <v>0</v>
      </c>
      <c r="D76" s="172">
        <f>SUM(D77:D87)</f>
        <v>0</v>
      </c>
      <c r="E76" s="172"/>
      <c r="F76" s="172">
        <f>SUM(F77:F87)</f>
        <v>0</v>
      </c>
      <c r="G76" s="76"/>
    </row>
    <row r="77" spans="1:7" x14ac:dyDescent="0.25">
      <c r="A77" s="88" t="s">
        <v>941</v>
      </c>
      <c r="B77" s="88" t="s">
        <v>583</v>
      </c>
      <c r="C77" s="97">
        <v>0</v>
      </c>
      <c r="D77" s="97">
        <v>0</v>
      </c>
      <c r="E77" s="97"/>
      <c r="F77" s="97">
        <v>0</v>
      </c>
      <c r="G77" s="76"/>
    </row>
    <row r="78" spans="1:7" x14ac:dyDescent="0.25">
      <c r="A78" s="88" t="s">
        <v>942</v>
      </c>
      <c r="B78" s="88" t="s">
        <v>585</v>
      </c>
      <c r="C78" s="97">
        <v>0</v>
      </c>
      <c r="D78" s="97">
        <v>0</v>
      </c>
      <c r="E78" s="97"/>
      <c r="F78" s="97">
        <v>0</v>
      </c>
      <c r="G78" s="76"/>
    </row>
    <row r="79" spans="1:7" x14ac:dyDescent="0.25">
      <c r="A79" s="88" t="s">
        <v>943</v>
      </c>
      <c r="B79" s="88" t="s">
        <v>587</v>
      </c>
      <c r="C79" s="97">
        <v>0</v>
      </c>
      <c r="D79" s="97">
        <v>0</v>
      </c>
      <c r="E79" s="97"/>
      <c r="F79" s="97">
        <v>0</v>
      </c>
      <c r="G79" s="76"/>
    </row>
    <row r="80" spans="1:7" x14ac:dyDescent="0.25">
      <c r="A80" s="88" t="s">
        <v>944</v>
      </c>
      <c r="B80" s="88" t="s">
        <v>589</v>
      </c>
      <c r="C80" s="97">
        <v>0</v>
      </c>
      <c r="D80" s="97">
        <v>0</v>
      </c>
      <c r="E80" s="97"/>
      <c r="F80" s="97">
        <v>0</v>
      </c>
      <c r="G80" s="76"/>
    </row>
    <row r="81" spans="1:7" x14ac:dyDescent="0.25">
      <c r="A81" s="88" t="s">
        <v>945</v>
      </c>
      <c r="B81" s="88" t="s">
        <v>591</v>
      </c>
      <c r="C81" s="97">
        <v>0</v>
      </c>
      <c r="D81" s="97">
        <v>0</v>
      </c>
      <c r="E81" s="97"/>
      <c r="F81" s="97">
        <v>0</v>
      </c>
      <c r="G81" s="76"/>
    </row>
    <row r="82" spans="1:7" x14ac:dyDescent="0.25">
      <c r="A82" s="88" t="s">
        <v>946</v>
      </c>
      <c r="B82" s="88" t="s">
        <v>593</v>
      </c>
      <c r="C82" s="97">
        <v>0</v>
      </c>
      <c r="D82" s="97">
        <v>0</v>
      </c>
      <c r="E82" s="97"/>
      <c r="F82" s="97">
        <v>0</v>
      </c>
      <c r="G82" s="76"/>
    </row>
    <row r="83" spans="1:7" x14ac:dyDescent="0.25">
      <c r="A83" s="88" t="s">
        <v>947</v>
      </c>
      <c r="B83" s="88" t="s">
        <v>595</v>
      </c>
      <c r="C83" s="97">
        <v>0</v>
      </c>
      <c r="D83" s="97">
        <v>0</v>
      </c>
      <c r="E83" s="97"/>
      <c r="F83" s="97">
        <v>0</v>
      </c>
      <c r="G83" s="76"/>
    </row>
    <row r="84" spans="1:7" x14ac:dyDescent="0.25">
      <c r="A84" s="88" t="s">
        <v>948</v>
      </c>
      <c r="B84" s="88" t="s">
        <v>597</v>
      </c>
      <c r="C84" s="97">
        <v>0</v>
      </c>
      <c r="D84" s="97">
        <v>0</v>
      </c>
      <c r="E84" s="97"/>
      <c r="F84" s="97">
        <v>0</v>
      </c>
      <c r="G84" s="76"/>
    </row>
    <row r="85" spans="1:7" x14ac:dyDescent="0.25">
      <c r="A85" s="88" t="s">
        <v>949</v>
      </c>
      <c r="B85" s="88" t="s">
        <v>599</v>
      </c>
      <c r="C85" s="97">
        <v>0</v>
      </c>
      <c r="D85" s="97">
        <v>0</v>
      </c>
      <c r="E85" s="97"/>
      <c r="F85" s="97">
        <v>0</v>
      </c>
      <c r="G85" s="76"/>
    </row>
    <row r="86" spans="1:7" x14ac:dyDescent="0.25">
      <c r="A86" s="88" t="s">
        <v>950</v>
      </c>
      <c r="B86" s="88" t="s">
        <v>601</v>
      </c>
      <c r="C86" s="97">
        <v>0</v>
      </c>
      <c r="D86" s="97">
        <v>0</v>
      </c>
      <c r="E86" s="97"/>
      <c r="F86" s="97">
        <v>0</v>
      </c>
      <c r="G86" s="76"/>
    </row>
    <row r="87" spans="1:7" x14ac:dyDescent="0.25">
      <c r="A87" s="88" t="s">
        <v>951</v>
      </c>
      <c r="B87" s="88" t="s">
        <v>378</v>
      </c>
      <c r="C87" s="97">
        <v>0</v>
      </c>
      <c r="D87" s="97">
        <v>0</v>
      </c>
      <c r="E87" s="97"/>
      <c r="F87" s="97">
        <v>0</v>
      </c>
      <c r="G87" s="76"/>
    </row>
    <row r="88" spans="1:7" x14ac:dyDescent="0.25">
      <c r="A88" s="88" t="s">
        <v>952</v>
      </c>
      <c r="B88" s="105" t="s">
        <v>382</v>
      </c>
      <c r="C88" s="97"/>
      <c r="D88" s="97"/>
      <c r="E88" s="97"/>
      <c r="F88" s="97"/>
      <c r="G88" s="76"/>
    </row>
    <row r="89" spans="1:7" x14ac:dyDescent="0.25">
      <c r="A89" s="88" t="s">
        <v>953</v>
      </c>
      <c r="B89" s="105" t="s">
        <v>382</v>
      </c>
      <c r="C89" s="97"/>
      <c r="D89" s="97"/>
      <c r="E89" s="97"/>
      <c r="F89" s="97"/>
      <c r="G89" s="76"/>
    </row>
    <row r="90" spans="1:7" x14ac:dyDescent="0.25">
      <c r="A90" s="88" t="s">
        <v>954</v>
      </c>
      <c r="B90" s="105" t="s">
        <v>382</v>
      </c>
      <c r="C90" s="97"/>
      <c r="D90" s="97"/>
      <c r="E90" s="97"/>
      <c r="F90" s="97"/>
      <c r="G90" s="76"/>
    </row>
    <row r="91" spans="1:7" x14ac:dyDescent="0.25">
      <c r="A91" s="88" t="s">
        <v>955</v>
      </c>
      <c r="B91" s="105" t="s">
        <v>382</v>
      </c>
      <c r="C91" s="97"/>
      <c r="D91" s="97"/>
      <c r="E91" s="97"/>
      <c r="F91" s="97"/>
      <c r="G91" s="76"/>
    </row>
    <row r="92" spans="1:7" x14ac:dyDescent="0.25">
      <c r="A92" s="88" t="s">
        <v>956</v>
      </c>
      <c r="B92" s="105" t="s">
        <v>382</v>
      </c>
      <c r="C92" s="97"/>
      <c r="D92" s="97"/>
      <c r="E92" s="97"/>
      <c r="F92" s="97"/>
      <c r="G92" s="76"/>
    </row>
    <row r="93" spans="1:7" x14ac:dyDescent="0.25">
      <c r="A93" s="88" t="s">
        <v>957</v>
      </c>
      <c r="B93" s="105" t="s">
        <v>382</v>
      </c>
      <c r="C93" s="97"/>
      <c r="D93" s="97"/>
      <c r="E93" s="97"/>
      <c r="F93" s="97"/>
      <c r="G93" s="76"/>
    </row>
    <row r="94" spans="1:7" x14ac:dyDescent="0.25">
      <c r="A94" s="88" t="s">
        <v>958</v>
      </c>
      <c r="B94" s="105" t="s">
        <v>382</v>
      </c>
      <c r="C94" s="97"/>
      <c r="D94" s="97"/>
      <c r="E94" s="97"/>
      <c r="F94" s="97"/>
      <c r="G94" s="76"/>
    </row>
    <row r="95" spans="1:7" x14ac:dyDescent="0.25">
      <c r="A95" s="88" t="s">
        <v>959</v>
      </c>
      <c r="B95" s="105" t="s">
        <v>382</v>
      </c>
      <c r="C95" s="97"/>
      <c r="D95" s="97"/>
      <c r="E95" s="97"/>
      <c r="F95" s="97"/>
      <c r="G95" s="76"/>
    </row>
    <row r="96" spans="1:7" x14ac:dyDescent="0.25">
      <c r="A96" s="88" t="s">
        <v>960</v>
      </c>
      <c r="B96" s="105" t="s">
        <v>382</v>
      </c>
      <c r="C96" s="97"/>
      <c r="D96" s="97"/>
      <c r="E96" s="97"/>
      <c r="F96" s="97"/>
      <c r="G96" s="76"/>
    </row>
    <row r="97" spans="1:7" x14ac:dyDescent="0.25">
      <c r="A97" s="88" t="s">
        <v>961</v>
      </c>
      <c r="B97" s="105" t="s">
        <v>382</v>
      </c>
      <c r="C97" s="97"/>
      <c r="D97" s="97"/>
      <c r="E97" s="97"/>
      <c r="F97" s="97"/>
      <c r="G97" s="76"/>
    </row>
    <row r="98" spans="1:7" ht="15" customHeight="1" x14ac:dyDescent="0.25">
      <c r="A98" s="93"/>
      <c r="B98" s="92" t="s">
        <v>962</v>
      </c>
      <c r="C98" s="93" t="s">
        <v>866</v>
      </c>
      <c r="D98" s="93" t="s">
        <v>867</v>
      </c>
      <c r="E98" s="93"/>
      <c r="F98" s="94" t="s">
        <v>830</v>
      </c>
      <c r="G98" s="94"/>
    </row>
    <row r="99" spans="1:7" x14ac:dyDescent="0.25">
      <c r="A99" s="88" t="s">
        <v>963</v>
      </c>
      <c r="B99" s="171" t="s">
        <v>964</v>
      </c>
      <c r="C99" s="172">
        <f>SUM(C100:C148)</f>
        <v>0.99999999999999978</v>
      </c>
      <c r="D99" s="172">
        <f>SUM(D100:D148)</f>
        <v>0</v>
      </c>
      <c r="E99" s="172"/>
      <c r="F99" s="172">
        <f>SUM(F100:F148)</f>
        <v>0.99969079439624198</v>
      </c>
      <c r="G99" s="195" t="s">
        <v>879</v>
      </c>
    </row>
    <row r="100" spans="1:7" x14ac:dyDescent="0.25">
      <c r="A100" s="88" t="s">
        <v>965</v>
      </c>
      <c r="B100" s="76" t="s">
        <v>966</v>
      </c>
      <c r="C100" s="97">
        <v>8.5420094787496293E-4</v>
      </c>
      <c r="D100" s="97">
        <v>0</v>
      </c>
      <c r="E100" s="97"/>
      <c r="F100" s="97">
        <v>7.8586538701181817E-4</v>
      </c>
      <c r="G100" s="195"/>
    </row>
    <row r="101" spans="1:7" x14ac:dyDescent="0.25">
      <c r="A101" s="88" t="s">
        <v>967</v>
      </c>
      <c r="B101" s="76" t="s">
        <v>968</v>
      </c>
      <c r="C101" s="97">
        <v>2.3693614523017039E-3</v>
      </c>
      <c r="D101" s="97">
        <v>0</v>
      </c>
      <c r="E101" s="97"/>
      <c r="F101" s="97">
        <v>2.3324491753266377E-3</v>
      </c>
      <c r="G101" s="195"/>
    </row>
    <row r="102" spans="1:7" x14ac:dyDescent="0.25">
      <c r="A102" s="88" t="s">
        <v>969</v>
      </c>
      <c r="B102" s="76" t="s">
        <v>970</v>
      </c>
      <c r="C102" s="97">
        <v>1.3931908737772186E-4</v>
      </c>
      <c r="D102" s="97">
        <v>0</v>
      </c>
      <c r="E102" s="97"/>
      <c r="F102" s="97">
        <v>1.3931908737772181E-4</v>
      </c>
      <c r="G102" s="76"/>
    </row>
    <row r="103" spans="1:7" x14ac:dyDescent="0.25">
      <c r="A103" s="88" t="s">
        <v>971</v>
      </c>
      <c r="B103" s="76" t="s">
        <v>972</v>
      </c>
      <c r="C103" s="97">
        <v>2.5369438257503838E-4</v>
      </c>
      <c r="D103" s="97">
        <v>0</v>
      </c>
      <c r="E103" s="97"/>
      <c r="F103" s="97">
        <v>2.2541724652208476E-4</v>
      </c>
      <c r="G103" s="76"/>
    </row>
    <row r="104" spans="1:7" x14ac:dyDescent="0.25">
      <c r="A104" s="88" t="s">
        <v>973</v>
      </c>
      <c r="B104" s="76" t="s">
        <v>974</v>
      </c>
      <c r="C104" s="97">
        <v>0.56441484776078532</v>
      </c>
      <c r="D104" s="97">
        <v>0</v>
      </c>
      <c r="E104" s="97"/>
      <c r="F104" s="97">
        <v>0.56586203920650402</v>
      </c>
      <c r="G104" s="76"/>
    </row>
    <row r="105" spans="1:7" x14ac:dyDescent="0.25">
      <c r="A105" s="88" t="s">
        <v>975</v>
      </c>
      <c r="B105" s="76" t="s">
        <v>976</v>
      </c>
      <c r="C105" s="97">
        <v>6.0563439598318566E-4</v>
      </c>
      <c r="D105" s="97">
        <v>0</v>
      </c>
      <c r="E105" s="97"/>
      <c r="F105" s="97">
        <v>5.8821801460390408E-4</v>
      </c>
      <c r="G105" s="76"/>
    </row>
    <row r="106" spans="1:7" x14ac:dyDescent="0.25">
      <c r="A106" s="88" t="s">
        <v>977</v>
      </c>
      <c r="B106" s="76" t="s">
        <v>978</v>
      </c>
      <c r="C106" s="97">
        <v>4.9295294995632599E-3</v>
      </c>
      <c r="D106" s="97">
        <v>0</v>
      </c>
      <c r="E106" s="97"/>
      <c r="F106" s="97">
        <v>4.8871967575289344E-3</v>
      </c>
      <c r="G106" s="76"/>
    </row>
    <row r="107" spans="1:7" x14ac:dyDescent="0.25">
      <c r="A107" s="88" t="s">
        <v>979</v>
      </c>
      <c r="B107" s="76" t="s">
        <v>980</v>
      </c>
      <c r="C107" s="97">
        <v>2.7670751338367377E-5</v>
      </c>
      <c r="D107" s="97">
        <v>0</v>
      </c>
      <c r="E107" s="97"/>
      <c r="F107" s="97">
        <v>2.767075133836736E-5</v>
      </c>
      <c r="G107" s="76"/>
    </row>
    <row r="108" spans="1:7" x14ac:dyDescent="0.25">
      <c r="A108" s="88" t="s">
        <v>981</v>
      </c>
      <c r="B108" s="76" t="s">
        <v>982</v>
      </c>
      <c r="C108" s="97">
        <v>2.6654532053236417E-3</v>
      </c>
      <c r="D108" s="97">
        <v>0</v>
      </c>
      <c r="E108" s="97"/>
      <c r="F108" s="97">
        <v>2.5758265220340074E-3</v>
      </c>
      <c r="G108" s="76"/>
    </row>
    <row r="109" spans="1:7" x14ac:dyDescent="0.25">
      <c r="A109" s="88" t="s">
        <v>983</v>
      </c>
      <c r="B109" s="76" t="s">
        <v>984</v>
      </c>
      <c r="C109" s="97">
        <v>2.498589797572056E-3</v>
      </c>
      <c r="D109" s="97">
        <v>0</v>
      </c>
      <c r="E109" s="97"/>
      <c r="F109" s="97">
        <v>2.1915876069656527E-3</v>
      </c>
      <c r="G109" s="76"/>
    </row>
    <row r="110" spans="1:7" x14ac:dyDescent="0.25">
      <c r="A110" s="88" t="s">
        <v>985</v>
      </c>
      <c r="B110" s="76" t="s">
        <v>986</v>
      </c>
      <c r="C110" s="97">
        <v>0</v>
      </c>
      <c r="D110" s="97">
        <v>0</v>
      </c>
      <c r="E110" s="97"/>
      <c r="F110" s="97">
        <v>0</v>
      </c>
      <c r="G110" s="76"/>
    </row>
    <row r="111" spans="1:7" x14ac:dyDescent="0.25">
      <c r="A111" s="88" t="s">
        <v>987</v>
      </c>
      <c r="B111" s="76" t="s">
        <v>988</v>
      </c>
      <c r="C111" s="97">
        <v>4.8348745436720453E-5</v>
      </c>
      <c r="D111" s="97">
        <v>0</v>
      </c>
      <c r="E111" s="97"/>
      <c r="F111" s="97">
        <v>1.4621888142009609E-5</v>
      </c>
      <c r="G111" s="76"/>
    </row>
    <row r="112" spans="1:7" x14ac:dyDescent="0.25">
      <c r="A112" s="88" t="s">
        <v>989</v>
      </c>
      <c r="B112" s="76" t="s">
        <v>990</v>
      </c>
      <c r="C112" s="97">
        <v>1.6602291190865424E-4</v>
      </c>
      <c r="D112" s="97">
        <v>0</v>
      </c>
      <c r="E112" s="97"/>
      <c r="F112" s="97">
        <v>1.3977500498828054E-4</v>
      </c>
      <c r="G112" s="76"/>
    </row>
    <row r="113" spans="1:7" x14ac:dyDescent="0.25">
      <c r="A113" s="88" t="s">
        <v>991</v>
      </c>
      <c r="B113" s="76" t="s">
        <v>992</v>
      </c>
      <c r="C113" s="97">
        <v>7.5307510050546575E-2</v>
      </c>
      <c r="D113" s="97">
        <v>0</v>
      </c>
      <c r="E113" s="97"/>
      <c r="F113" s="97">
        <v>7.5114702042499759E-2</v>
      </c>
      <c r="G113" s="76"/>
    </row>
    <row r="114" spans="1:7" x14ac:dyDescent="0.25">
      <c r="A114" s="88" t="s">
        <v>993</v>
      </c>
      <c r="B114" s="76" t="s">
        <v>994</v>
      </c>
      <c r="C114" s="97">
        <v>7.4696512867532972E-3</v>
      </c>
      <c r="D114" s="97">
        <v>0</v>
      </c>
      <c r="E114" s="97"/>
      <c r="F114" s="97">
        <v>7.3404305085501076E-3</v>
      </c>
      <c r="G114" s="76"/>
    </row>
    <row r="115" spans="1:7" x14ac:dyDescent="0.25">
      <c r="A115" s="88" t="s">
        <v>995</v>
      </c>
      <c r="B115" s="76" t="s">
        <v>996</v>
      </c>
      <c r="C115" s="97">
        <v>0</v>
      </c>
      <c r="D115" s="97">
        <v>0</v>
      </c>
      <c r="E115" s="97"/>
      <c r="F115" s="97">
        <v>0</v>
      </c>
      <c r="G115" s="76"/>
    </row>
    <row r="116" spans="1:7" x14ac:dyDescent="0.25">
      <c r="A116" s="88" t="s">
        <v>997</v>
      </c>
      <c r="B116" s="76" t="s">
        <v>998</v>
      </c>
      <c r="C116" s="97">
        <v>2.7174694898375368E-5</v>
      </c>
      <c r="D116" s="97">
        <v>0</v>
      </c>
      <c r="E116" s="97"/>
      <c r="F116" s="97">
        <v>2.7174694898375354E-5</v>
      </c>
      <c r="G116" s="76"/>
    </row>
    <row r="117" spans="1:7" x14ac:dyDescent="0.25">
      <c r="A117" s="88" t="s">
        <v>999</v>
      </c>
      <c r="B117" s="76" t="s">
        <v>1000</v>
      </c>
      <c r="C117" s="97">
        <v>0.33594985435154295</v>
      </c>
      <c r="D117" s="97">
        <v>0</v>
      </c>
      <c r="E117" s="97"/>
      <c r="F117" s="97">
        <v>0.3362746971835201</v>
      </c>
      <c r="G117" s="76"/>
    </row>
    <row r="118" spans="1:7" x14ac:dyDescent="0.25">
      <c r="A118" s="88" t="s">
        <v>1001</v>
      </c>
      <c r="B118" s="76" t="s">
        <v>1002</v>
      </c>
      <c r="C118" s="97">
        <v>1.1649331113039879E-3</v>
      </c>
      <c r="D118" s="97">
        <v>0</v>
      </c>
      <c r="E118" s="97"/>
      <c r="F118" s="97">
        <v>1.1638033184301207E-3</v>
      </c>
      <c r="G118" s="76"/>
    </row>
    <row r="119" spans="1:7" x14ac:dyDescent="0.25">
      <c r="A119" s="88" t="s">
        <v>1003</v>
      </c>
      <c r="B119" s="76" t="s">
        <v>1004</v>
      </c>
      <c r="C119" s="97">
        <v>1.108203566914147E-3</v>
      </c>
      <c r="D119" s="97">
        <v>0</v>
      </c>
      <c r="E119" s="97"/>
      <c r="F119" s="97">
        <v>0</v>
      </c>
      <c r="G119" s="76"/>
    </row>
    <row r="120" spans="1:7" x14ac:dyDescent="0.25">
      <c r="A120" s="88" t="s">
        <v>1005</v>
      </c>
      <c r="C120" s="97"/>
      <c r="D120" s="97"/>
      <c r="E120" s="97"/>
      <c r="F120" s="97"/>
      <c r="G120" s="76"/>
    </row>
    <row r="121" spans="1:7" x14ac:dyDescent="0.25">
      <c r="A121" s="88" t="s">
        <v>1006</v>
      </c>
      <c r="C121" s="97"/>
      <c r="D121" s="97"/>
      <c r="E121" s="97"/>
      <c r="F121" s="97"/>
      <c r="G121" s="76"/>
    </row>
    <row r="122" spans="1:7" x14ac:dyDescent="0.25">
      <c r="A122" s="88" t="s">
        <v>1007</v>
      </c>
      <c r="C122" s="97"/>
      <c r="D122" s="97"/>
      <c r="E122" s="97"/>
      <c r="F122" s="97"/>
      <c r="G122" s="76"/>
    </row>
    <row r="123" spans="1:7" x14ac:dyDescent="0.25">
      <c r="A123" s="88" t="s">
        <v>1008</v>
      </c>
      <c r="C123" s="97"/>
      <c r="D123" s="97"/>
      <c r="E123" s="97"/>
      <c r="F123" s="97"/>
      <c r="G123" s="76"/>
    </row>
    <row r="124" spans="1:7" x14ac:dyDescent="0.25">
      <c r="A124" s="88" t="s">
        <v>1009</v>
      </c>
      <c r="C124" s="97"/>
      <c r="D124" s="97"/>
      <c r="E124" s="97"/>
      <c r="F124" s="97"/>
      <c r="G124" s="76"/>
    </row>
    <row r="125" spans="1:7" x14ac:dyDescent="0.25">
      <c r="A125" s="88" t="s">
        <v>1010</v>
      </c>
      <c r="C125" s="97"/>
      <c r="D125" s="97"/>
      <c r="E125" s="97"/>
      <c r="F125" s="97"/>
      <c r="G125" s="76"/>
    </row>
    <row r="126" spans="1:7" x14ac:dyDescent="0.25">
      <c r="A126" s="88" t="s">
        <v>1011</v>
      </c>
      <c r="C126" s="97"/>
      <c r="D126" s="97"/>
      <c r="E126" s="97"/>
      <c r="F126" s="97"/>
      <c r="G126" s="76"/>
    </row>
    <row r="127" spans="1:7" x14ac:dyDescent="0.25">
      <c r="A127" s="88" t="s">
        <v>1012</v>
      </c>
      <c r="C127" s="97"/>
      <c r="D127" s="97"/>
      <c r="E127" s="97"/>
      <c r="F127" s="97"/>
      <c r="G127" s="76"/>
    </row>
    <row r="128" spans="1:7" x14ac:dyDescent="0.25">
      <c r="A128" s="88" t="s">
        <v>1013</v>
      </c>
      <c r="C128" s="97"/>
      <c r="D128" s="97"/>
      <c r="E128" s="97"/>
      <c r="F128" s="97"/>
      <c r="G128" s="76"/>
    </row>
    <row r="129" spans="1:7" x14ac:dyDescent="0.25">
      <c r="A129" s="88" t="s">
        <v>1014</v>
      </c>
      <c r="C129" s="97"/>
      <c r="D129" s="97"/>
      <c r="E129" s="97"/>
      <c r="F129" s="97"/>
      <c r="G129" s="76"/>
    </row>
    <row r="130" spans="1:7" x14ac:dyDescent="0.25">
      <c r="A130" s="88" t="s">
        <v>1015</v>
      </c>
      <c r="C130" s="97"/>
      <c r="D130" s="97"/>
      <c r="E130" s="97"/>
      <c r="F130" s="97"/>
      <c r="G130" s="76"/>
    </row>
    <row r="131" spans="1:7" x14ac:dyDescent="0.25">
      <c r="A131" s="88" t="s">
        <v>1016</v>
      </c>
      <c r="C131" s="97"/>
      <c r="D131" s="97"/>
      <c r="E131" s="97"/>
      <c r="F131" s="97"/>
      <c r="G131" s="76"/>
    </row>
    <row r="132" spans="1:7" x14ac:dyDescent="0.25">
      <c r="A132" s="88" t="s">
        <v>1017</v>
      </c>
      <c r="C132" s="97"/>
      <c r="D132" s="97"/>
      <c r="E132" s="97"/>
      <c r="F132" s="97"/>
      <c r="G132" s="76"/>
    </row>
    <row r="133" spans="1:7" x14ac:dyDescent="0.25">
      <c r="A133" s="88" t="s">
        <v>1018</v>
      </c>
      <c r="C133" s="97"/>
      <c r="D133" s="97"/>
      <c r="E133" s="97"/>
      <c r="F133" s="97"/>
      <c r="G133" s="76"/>
    </row>
    <row r="134" spans="1:7" x14ac:dyDescent="0.25">
      <c r="A134" s="88" t="s">
        <v>1019</v>
      </c>
      <c r="C134" s="97"/>
      <c r="D134" s="97"/>
      <c r="E134" s="97"/>
      <c r="F134" s="97"/>
      <c r="G134" s="76"/>
    </row>
    <row r="135" spans="1:7" x14ac:dyDescent="0.25">
      <c r="A135" s="88" t="s">
        <v>1020</v>
      </c>
      <c r="C135" s="97"/>
      <c r="D135" s="97"/>
      <c r="E135" s="97"/>
      <c r="F135" s="97"/>
      <c r="G135" s="76"/>
    </row>
    <row r="136" spans="1:7" x14ac:dyDescent="0.25">
      <c r="A136" s="88" t="s">
        <v>1021</v>
      </c>
      <c r="C136" s="97"/>
      <c r="D136" s="97"/>
      <c r="E136" s="97"/>
      <c r="F136" s="97"/>
      <c r="G136" s="76"/>
    </row>
    <row r="137" spans="1:7" x14ac:dyDescent="0.25">
      <c r="A137" s="88" t="s">
        <v>1022</v>
      </c>
      <c r="C137" s="97"/>
      <c r="D137" s="97"/>
      <c r="E137" s="97"/>
      <c r="F137" s="97"/>
      <c r="G137" s="76"/>
    </row>
    <row r="138" spans="1:7" x14ac:dyDescent="0.25">
      <c r="A138" s="88" t="s">
        <v>1023</v>
      </c>
      <c r="C138" s="97"/>
      <c r="D138" s="97"/>
      <c r="E138" s="97"/>
      <c r="F138" s="97"/>
      <c r="G138" s="76"/>
    </row>
    <row r="139" spans="1:7" x14ac:dyDescent="0.25">
      <c r="A139" s="88" t="s">
        <v>1024</v>
      </c>
      <c r="C139" s="97"/>
      <c r="D139" s="97"/>
      <c r="E139" s="97"/>
      <c r="F139" s="97"/>
      <c r="G139" s="76"/>
    </row>
    <row r="140" spans="1:7" x14ac:dyDescent="0.25">
      <c r="A140" s="88" t="s">
        <v>1025</v>
      </c>
      <c r="C140" s="97"/>
      <c r="D140" s="97"/>
      <c r="E140" s="97"/>
      <c r="F140" s="97"/>
      <c r="G140" s="76"/>
    </row>
    <row r="141" spans="1:7" x14ac:dyDescent="0.25">
      <c r="A141" s="88" t="s">
        <v>1026</v>
      </c>
      <c r="C141" s="97"/>
      <c r="D141" s="97"/>
      <c r="E141" s="97"/>
      <c r="F141" s="97"/>
      <c r="G141" s="76"/>
    </row>
    <row r="142" spans="1:7" x14ac:dyDescent="0.25">
      <c r="A142" s="88" t="s">
        <v>1027</v>
      </c>
      <c r="C142" s="97"/>
      <c r="D142" s="97"/>
      <c r="E142" s="97"/>
      <c r="F142" s="97"/>
      <c r="G142" s="76"/>
    </row>
    <row r="143" spans="1:7" x14ac:dyDescent="0.25">
      <c r="A143" s="88" t="s">
        <v>1028</v>
      </c>
      <c r="C143" s="97"/>
      <c r="D143" s="97"/>
      <c r="E143" s="97"/>
      <c r="F143" s="97"/>
      <c r="G143" s="76"/>
    </row>
    <row r="144" spans="1:7" x14ac:dyDescent="0.25">
      <c r="A144" s="88" t="s">
        <v>1029</v>
      </c>
      <c r="C144" s="97"/>
      <c r="D144" s="97"/>
      <c r="E144" s="97"/>
      <c r="F144" s="97"/>
      <c r="G144" s="76"/>
    </row>
    <row r="145" spans="1:7" x14ac:dyDescent="0.25">
      <c r="A145" s="88" t="s">
        <v>1030</v>
      </c>
      <c r="C145" s="97"/>
      <c r="D145" s="97"/>
      <c r="E145" s="97"/>
      <c r="F145" s="97"/>
      <c r="G145" s="76"/>
    </row>
    <row r="146" spans="1:7" x14ac:dyDescent="0.25">
      <c r="A146" s="88" t="s">
        <v>1031</v>
      </c>
      <c r="C146" s="97"/>
      <c r="D146" s="97"/>
      <c r="E146" s="97"/>
      <c r="F146" s="97"/>
      <c r="G146" s="76"/>
    </row>
    <row r="147" spans="1:7" x14ac:dyDescent="0.25">
      <c r="A147" s="88" t="s">
        <v>1032</v>
      </c>
      <c r="C147" s="97"/>
      <c r="D147" s="97"/>
      <c r="E147" s="97"/>
      <c r="F147" s="97"/>
      <c r="G147" s="76"/>
    </row>
    <row r="148" spans="1:7" x14ac:dyDescent="0.25">
      <c r="A148" s="88" t="s">
        <v>1033</v>
      </c>
      <c r="C148" s="97"/>
      <c r="D148" s="97"/>
      <c r="E148" s="97"/>
      <c r="F148" s="97"/>
      <c r="G148" s="76"/>
    </row>
    <row r="149" spans="1:7" ht="15" customHeight="1" x14ac:dyDescent="0.25">
      <c r="A149" s="93"/>
      <c r="B149" s="92" t="s">
        <v>1034</v>
      </c>
      <c r="C149" s="93" t="s">
        <v>866</v>
      </c>
      <c r="D149" s="93" t="s">
        <v>867</v>
      </c>
      <c r="E149" s="93"/>
      <c r="F149" s="94" t="s">
        <v>830</v>
      </c>
      <c r="G149" s="94"/>
    </row>
    <row r="150" spans="1:7" x14ac:dyDescent="0.25">
      <c r="A150" s="88" t="s">
        <v>1035</v>
      </c>
      <c r="B150" s="88" t="s">
        <v>1036</v>
      </c>
      <c r="C150" s="97">
        <v>0.442</v>
      </c>
      <c r="D150" s="97">
        <v>0</v>
      </c>
      <c r="E150" s="124"/>
      <c r="F150" s="97">
        <v>0.44250307937233141</v>
      </c>
    </row>
    <row r="151" spans="1:7" x14ac:dyDescent="0.25">
      <c r="A151" s="88" t="s">
        <v>1037</v>
      </c>
      <c r="B151" s="88" t="s">
        <v>1038</v>
      </c>
      <c r="C151" s="97">
        <v>6.5000000000000002E-2</v>
      </c>
      <c r="D151" s="97">
        <v>0</v>
      </c>
      <c r="E151" s="124"/>
      <c r="F151" s="97">
        <v>0.49278122682277958</v>
      </c>
    </row>
    <row r="152" spans="1:7" x14ac:dyDescent="0.25">
      <c r="A152" s="88" t="s">
        <v>1039</v>
      </c>
      <c r="B152" s="88" t="s">
        <v>378</v>
      </c>
      <c r="C152" s="97">
        <v>0.49299999999999999</v>
      </c>
      <c r="D152" s="97">
        <v>0</v>
      </c>
      <c r="E152" s="124"/>
      <c r="F152" s="97">
        <v>6.4715693804888855E-2</v>
      </c>
    </row>
    <row r="153" spans="1:7" x14ac:dyDescent="0.25">
      <c r="A153" s="88" t="s">
        <v>1040</v>
      </c>
      <c r="C153" s="97"/>
      <c r="D153" s="97"/>
      <c r="E153" s="124"/>
      <c r="F153" s="97"/>
    </row>
    <row r="154" spans="1:7" x14ac:dyDescent="0.25">
      <c r="A154" s="88" t="s">
        <v>1041</v>
      </c>
      <c r="C154" s="97"/>
      <c r="D154" s="97"/>
      <c r="E154" s="124"/>
      <c r="F154" s="97"/>
    </row>
    <row r="155" spans="1:7" x14ac:dyDescent="0.25">
      <c r="A155" s="88" t="s">
        <v>1042</v>
      </c>
      <c r="C155" s="97"/>
      <c r="D155" s="97"/>
      <c r="E155" s="124"/>
      <c r="F155" s="97"/>
    </row>
    <row r="156" spans="1:7" x14ac:dyDescent="0.25">
      <c r="A156" s="88" t="s">
        <v>1043</v>
      </c>
      <c r="C156" s="97"/>
      <c r="D156" s="97"/>
      <c r="E156" s="124"/>
      <c r="F156" s="97"/>
    </row>
    <row r="157" spans="1:7" x14ac:dyDescent="0.25">
      <c r="A157" s="88" t="s">
        <v>1044</v>
      </c>
      <c r="C157" s="97"/>
      <c r="D157" s="97"/>
      <c r="E157" s="124"/>
      <c r="F157" s="97"/>
    </row>
    <row r="158" spans="1:7" x14ac:dyDescent="0.25">
      <c r="A158" s="88" t="s">
        <v>1045</v>
      </c>
      <c r="C158" s="97"/>
      <c r="D158" s="97"/>
      <c r="E158" s="124"/>
      <c r="F158" s="97"/>
    </row>
    <row r="159" spans="1:7" ht="15" customHeight="1" x14ac:dyDescent="0.25">
      <c r="A159" s="93"/>
      <c r="B159" s="92" t="s">
        <v>1046</v>
      </c>
      <c r="C159" s="93" t="s">
        <v>866</v>
      </c>
      <c r="D159" s="93" t="s">
        <v>867</v>
      </c>
      <c r="E159" s="93"/>
      <c r="F159" s="94" t="s">
        <v>830</v>
      </c>
      <c r="G159" s="94"/>
    </row>
    <row r="160" spans="1:7" x14ac:dyDescent="0.25">
      <c r="A160" s="88" t="s">
        <v>1047</v>
      </c>
      <c r="B160" s="88" t="s">
        <v>1048</v>
      </c>
      <c r="C160" s="97">
        <v>5.4936696641822276E-5</v>
      </c>
      <c r="D160" s="97">
        <v>0</v>
      </c>
      <c r="E160" s="124"/>
      <c r="F160" s="97">
        <v>5.4936696641822276E-5</v>
      </c>
    </row>
    <row r="161" spans="1:7" x14ac:dyDescent="0.25">
      <c r="A161" s="88" t="s">
        <v>1049</v>
      </c>
      <c r="B161" s="88" t="s">
        <v>1050</v>
      </c>
      <c r="C161" s="97">
        <v>0.99994506330335819</v>
      </c>
      <c r="D161" s="97">
        <v>0</v>
      </c>
      <c r="E161" s="124"/>
      <c r="F161" s="97">
        <v>0.99994506330335819</v>
      </c>
    </row>
    <row r="162" spans="1:7" x14ac:dyDescent="0.25">
      <c r="A162" s="88" t="s">
        <v>1051</v>
      </c>
      <c r="B162" s="88" t="s">
        <v>378</v>
      </c>
      <c r="C162" s="97">
        <v>0</v>
      </c>
      <c r="D162" s="97">
        <v>0</v>
      </c>
      <c r="E162" s="124"/>
      <c r="F162" s="97">
        <v>2.3906634205343811E-5</v>
      </c>
    </row>
    <row r="163" spans="1:7" x14ac:dyDescent="0.25">
      <c r="A163" s="88" t="s">
        <v>1052</v>
      </c>
      <c r="E163" s="73"/>
    </row>
    <row r="164" spans="1:7" x14ac:dyDescent="0.25">
      <c r="A164" s="88" t="s">
        <v>1053</v>
      </c>
      <c r="E164" s="73"/>
    </row>
    <row r="165" spans="1:7" x14ac:dyDescent="0.25">
      <c r="A165" s="88" t="s">
        <v>1054</v>
      </c>
      <c r="E165" s="73"/>
    </row>
    <row r="166" spans="1:7" x14ac:dyDescent="0.25">
      <c r="A166" s="88" t="s">
        <v>1055</v>
      </c>
      <c r="E166" s="73"/>
    </row>
    <row r="167" spans="1:7" x14ac:dyDescent="0.25">
      <c r="A167" s="88" t="s">
        <v>1056</v>
      </c>
      <c r="E167" s="73"/>
    </row>
    <row r="168" spans="1:7" x14ac:dyDescent="0.25">
      <c r="A168" s="88" t="s">
        <v>1057</v>
      </c>
      <c r="E168" s="73"/>
    </row>
    <row r="169" spans="1:7" ht="15" customHeight="1" x14ac:dyDescent="0.25">
      <c r="A169" s="93"/>
      <c r="B169" s="92" t="s">
        <v>1058</v>
      </c>
      <c r="C169" s="93" t="s">
        <v>866</v>
      </c>
      <c r="D169" s="93" t="s">
        <v>867</v>
      </c>
      <c r="E169" s="93"/>
      <c r="F169" s="94" t="s">
        <v>830</v>
      </c>
      <c r="G169" s="94"/>
    </row>
    <row r="170" spans="1:7" x14ac:dyDescent="0.25">
      <c r="A170" s="88" t="s">
        <v>1059</v>
      </c>
      <c r="B170" s="96" t="s">
        <v>1060</v>
      </c>
      <c r="C170" s="97">
        <v>3.2754186386807035E-2</v>
      </c>
      <c r="D170" s="97">
        <v>0</v>
      </c>
      <c r="E170" s="124"/>
      <c r="F170" s="97">
        <v>3.2754186386807035E-2</v>
      </c>
    </row>
    <row r="171" spans="1:7" x14ac:dyDescent="0.25">
      <c r="A171" s="88" t="s">
        <v>1061</v>
      </c>
      <c r="B171" s="96" t="s">
        <v>1062</v>
      </c>
      <c r="C171" s="97">
        <v>0.18243483156376369</v>
      </c>
      <c r="D171" s="97">
        <v>0</v>
      </c>
      <c r="E171" s="124"/>
      <c r="F171" s="97">
        <v>0.18243483156376369</v>
      </c>
    </row>
    <row r="172" spans="1:7" x14ac:dyDescent="0.25">
      <c r="A172" s="88" t="s">
        <v>1063</v>
      </c>
      <c r="B172" s="96" t="s">
        <v>1064</v>
      </c>
      <c r="C172" s="97">
        <v>0.16805821278555397</v>
      </c>
      <c r="D172" s="97">
        <v>0</v>
      </c>
      <c r="E172" s="97"/>
      <c r="F172" s="97">
        <v>0.16805821278555397</v>
      </c>
    </row>
    <row r="173" spans="1:7" x14ac:dyDescent="0.25">
      <c r="A173" s="88" t="s">
        <v>1065</v>
      </c>
      <c r="B173" s="96" t="s">
        <v>1066</v>
      </c>
      <c r="C173" s="97">
        <v>0.17758177253060925</v>
      </c>
      <c r="D173" s="97">
        <v>0</v>
      </c>
      <c r="E173" s="97"/>
      <c r="F173" s="97">
        <v>0.17758177253060925</v>
      </c>
    </row>
    <row r="174" spans="1:7" x14ac:dyDescent="0.25">
      <c r="A174" s="88" t="s">
        <v>1067</v>
      </c>
      <c r="B174" s="96" t="s">
        <v>1068</v>
      </c>
      <c r="C174" s="97">
        <v>0.43917099673326615</v>
      </c>
      <c r="D174" s="97">
        <v>0</v>
      </c>
      <c r="E174" s="97"/>
      <c r="F174" s="97">
        <v>0.43917099673326615</v>
      </c>
    </row>
    <row r="175" spans="1:7" x14ac:dyDescent="0.25">
      <c r="A175" s="88" t="s">
        <v>1069</v>
      </c>
      <c r="B175" s="89"/>
      <c r="C175" s="97"/>
      <c r="D175" s="97"/>
      <c r="E175" s="97"/>
      <c r="F175" s="97"/>
    </row>
    <row r="176" spans="1:7" x14ac:dyDescent="0.25">
      <c r="A176" s="88" t="s">
        <v>1070</v>
      </c>
      <c r="B176" s="89"/>
      <c r="C176" s="97"/>
      <c r="D176" s="97"/>
      <c r="E176" s="97"/>
      <c r="F176" s="97"/>
    </row>
    <row r="177" spans="1:7" x14ac:dyDescent="0.25">
      <c r="A177" s="88" t="s">
        <v>1071</v>
      </c>
      <c r="B177" s="73"/>
      <c r="C177" s="97"/>
      <c r="D177" s="97"/>
      <c r="E177" s="97"/>
      <c r="F177" s="97"/>
    </row>
    <row r="178" spans="1:7" x14ac:dyDescent="0.25">
      <c r="A178" s="88" t="s">
        <v>1072</v>
      </c>
      <c r="B178" s="73"/>
      <c r="C178" s="97"/>
      <c r="D178" s="97"/>
      <c r="E178" s="97"/>
      <c r="F178" s="97"/>
    </row>
    <row r="179" spans="1:7" ht="15" customHeight="1" x14ac:dyDescent="0.25">
      <c r="A179" s="93"/>
      <c r="B179" s="92" t="s">
        <v>1073</v>
      </c>
      <c r="C179" s="93" t="s">
        <v>866</v>
      </c>
      <c r="D179" s="93" t="s">
        <v>867</v>
      </c>
      <c r="E179" s="93"/>
      <c r="F179" s="93" t="s">
        <v>830</v>
      </c>
      <c r="G179" s="94"/>
    </row>
    <row r="180" spans="1:7" x14ac:dyDescent="0.25">
      <c r="A180" s="88" t="s">
        <v>1074</v>
      </c>
      <c r="B180" s="88" t="s">
        <v>1075</v>
      </c>
      <c r="C180" s="168">
        <v>3.5882690425880918E-4</v>
      </c>
      <c r="D180" s="97">
        <v>0</v>
      </c>
      <c r="E180" s="124"/>
      <c r="F180" s="168">
        <v>3.5882690425880918E-4</v>
      </c>
    </row>
    <row r="181" spans="1:7" x14ac:dyDescent="0.25">
      <c r="A181" s="88" t="s">
        <v>1076</v>
      </c>
      <c r="B181" s="115" t="s">
        <v>1077</v>
      </c>
      <c r="C181" s="97">
        <v>0</v>
      </c>
      <c r="D181" s="97">
        <v>0</v>
      </c>
      <c r="E181" s="124"/>
      <c r="F181" s="97">
        <v>0</v>
      </c>
    </row>
    <row r="182" spans="1:7" x14ac:dyDescent="0.25">
      <c r="A182" s="88" t="s">
        <v>1078</v>
      </c>
      <c r="B182" s="125"/>
      <c r="C182" s="97"/>
      <c r="D182" s="97"/>
      <c r="E182" s="124"/>
      <c r="F182" s="97"/>
    </row>
    <row r="183" spans="1:7" x14ac:dyDescent="0.25">
      <c r="A183" s="88" t="s">
        <v>1079</v>
      </c>
      <c r="B183" s="125"/>
      <c r="C183" s="97"/>
      <c r="D183" s="97"/>
      <c r="E183" s="124"/>
      <c r="F183" s="97"/>
    </row>
    <row r="184" spans="1:7" x14ac:dyDescent="0.25">
      <c r="A184" s="88" t="s">
        <v>1080</v>
      </c>
      <c r="B184" s="125"/>
      <c r="C184" s="97"/>
      <c r="D184" s="97"/>
      <c r="E184" s="124"/>
      <c r="F184" s="97"/>
    </row>
    <row r="185" spans="1:7" ht="18.75" x14ac:dyDescent="0.25">
      <c r="A185" s="173"/>
      <c r="B185" s="126" t="s">
        <v>827</v>
      </c>
      <c r="C185" s="173"/>
      <c r="D185" s="173"/>
      <c r="E185" s="173"/>
      <c r="F185" s="127"/>
      <c r="G185" s="127"/>
    </row>
    <row r="186" spans="1:7" ht="15" customHeight="1" x14ac:dyDescent="0.25">
      <c r="A186" s="93"/>
      <c r="B186" s="92" t="s">
        <v>1081</v>
      </c>
      <c r="C186" s="93" t="s">
        <v>1082</v>
      </c>
      <c r="D186" s="93" t="s">
        <v>1083</v>
      </c>
      <c r="E186" s="93"/>
      <c r="F186" s="93" t="s">
        <v>866</v>
      </c>
      <c r="G186" s="93" t="s">
        <v>1084</v>
      </c>
    </row>
    <row r="187" spans="1:7" x14ac:dyDescent="0.25">
      <c r="A187" s="88" t="s">
        <v>1085</v>
      </c>
      <c r="B187" s="88" t="s">
        <v>1086</v>
      </c>
      <c r="C187" s="71">
        <v>102.95732153202613</v>
      </c>
      <c r="D187" s="71">
        <v>26775</v>
      </c>
      <c r="E187" s="81"/>
      <c r="F187" s="71"/>
      <c r="G187" s="71"/>
    </row>
    <row r="188" spans="1:7" x14ac:dyDescent="0.25">
      <c r="A188" s="81"/>
      <c r="B188" s="128"/>
      <c r="C188" s="81"/>
      <c r="D188" s="81"/>
      <c r="E188" s="81"/>
      <c r="F188" s="106"/>
      <c r="G188" s="106"/>
    </row>
    <row r="189" spans="1:7" x14ac:dyDescent="0.25">
      <c r="B189" s="88" t="s">
        <v>1087</v>
      </c>
      <c r="C189" s="71"/>
      <c r="D189" s="100"/>
      <c r="E189" s="81"/>
      <c r="F189" s="106"/>
      <c r="G189" s="106"/>
    </row>
    <row r="190" spans="1:7" x14ac:dyDescent="0.25">
      <c r="A190" s="88" t="s">
        <v>1088</v>
      </c>
      <c r="B190" s="76" t="s">
        <v>1089</v>
      </c>
      <c r="C190" s="71">
        <v>874.82578025999999</v>
      </c>
      <c r="D190" s="100">
        <v>15076</v>
      </c>
      <c r="E190" s="81"/>
      <c r="F190" s="101">
        <f>IF($C$214=0,"",IF(C190="[for completion]","",IF(C190="","",C190/$C$214)))</f>
        <v>0.31734733644541147</v>
      </c>
      <c r="G190" s="101">
        <f>IF($D$214=0,"",IF(D190="[for completion]","",IF(D190="","",D190/$D$214)))</f>
        <v>0.56306255835667596</v>
      </c>
    </row>
    <row r="191" spans="1:7" x14ac:dyDescent="0.25">
      <c r="A191" s="88" t="s">
        <v>1090</v>
      </c>
      <c r="B191" s="76" t="s">
        <v>1091</v>
      </c>
      <c r="C191" s="71">
        <v>1311.02819772</v>
      </c>
      <c r="D191" s="100">
        <v>9581</v>
      </c>
      <c r="E191" s="81"/>
      <c r="F191" s="101">
        <f t="shared" ref="F191:F213" si="1">IF($C$214=0,"",IF(C191="[for completion]","",IF(C191="","",C191/$C$214)))</f>
        <v>0.4755818997785124</v>
      </c>
      <c r="G191" s="101">
        <f t="shared" ref="G191:G213" si="2">IF($D$214=0,"",IF(D191="[for completion]","",IF(D191="","",D191/$D$214)))</f>
        <v>0.35783380018674138</v>
      </c>
    </row>
    <row r="192" spans="1:7" x14ac:dyDescent="0.25">
      <c r="A192" s="88" t="s">
        <v>1092</v>
      </c>
      <c r="B192" s="76" t="s">
        <v>1093</v>
      </c>
      <c r="C192" s="71">
        <v>394.41669729</v>
      </c>
      <c r="D192" s="100">
        <v>1660</v>
      </c>
      <c r="E192" s="81"/>
      <c r="F192" s="101">
        <f t="shared" si="1"/>
        <v>0.14307658868646705</v>
      </c>
      <c r="G192" s="101">
        <f t="shared" si="2"/>
        <v>6.1998132586367882E-2</v>
      </c>
    </row>
    <row r="193" spans="1:7" x14ac:dyDescent="0.25">
      <c r="A193" s="88" t="s">
        <v>1094</v>
      </c>
      <c r="B193" s="76" t="s">
        <v>1095</v>
      </c>
      <c r="C193" s="71">
        <v>146.37822781</v>
      </c>
      <c r="D193" s="100">
        <v>409</v>
      </c>
      <c r="E193" s="81"/>
      <c r="F193" s="101">
        <f t="shared" si="1"/>
        <v>5.3099419058383605E-2</v>
      </c>
      <c r="G193" s="101">
        <f t="shared" si="2"/>
        <v>1.5275443510737629E-2</v>
      </c>
    </row>
    <row r="194" spans="1:7" x14ac:dyDescent="0.25">
      <c r="A194" s="88" t="s">
        <v>1096</v>
      </c>
      <c r="B194" s="76" t="s">
        <v>1097</v>
      </c>
      <c r="C194" s="71">
        <v>29.00521071</v>
      </c>
      <c r="D194" s="100">
        <v>48</v>
      </c>
      <c r="E194" s="81"/>
      <c r="F194" s="101">
        <f t="shared" si="1"/>
        <v>1.0521782244598186E-2</v>
      </c>
      <c r="G194" s="101">
        <f t="shared" si="2"/>
        <v>1.7927170868347339E-3</v>
      </c>
    </row>
    <row r="195" spans="1:7" x14ac:dyDescent="0.25">
      <c r="A195" s="88" t="s">
        <v>1098</v>
      </c>
      <c r="B195" s="76" t="s">
        <v>1099</v>
      </c>
      <c r="C195" s="71">
        <v>1.02817023</v>
      </c>
      <c r="D195" s="100">
        <v>1</v>
      </c>
      <c r="E195" s="81"/>
      <c r="F195" s="101">
        <f t="shared" si="1"/>
        <v>3.7297378662754188E-4</v>
      </c>
      <c r="G195" s="101">
        <f t="shared" si="2"/>
        <v>3.7348272642390288E-5</v>
      </c>
    </row>
    <row r="196" spans="1:7" x14ac:dyDescent="0.25">
      <c r="A196" s="88" t="s">
        <v>1100</v>
      </c>
      <c r="C196" s="71"/>
      <c r="D196" s="100"/>
      <c r="E196" s="81"/>
      <c r="F196" s="101" t="str">
        <f t="shared" si="1"/>
        <v/>
      </c>
      <c r="G196" s="101" t="str">
        <f t="shared" si="2"/>
        <v/>
      </c>
    </row>
    <row r="197" spans="1:7" x14ac:dyDescent="0.25">
      <c r="A197" s="88" t="s">
        <v>1101</v>
      </c>
      <c r="C197" s="71"/>
      <c r="D197" s="100"/>
      <c r="E197" s="81"/>
      <c r="F197" s="101" t="str">
        <f t="shared" si="1"/>
        <v/>
      </c>
      <c r="G197" s="101" t="str">
        <f t="shared" si="2"/>
        <v/>
      </c>
    </row>
    <row r="198" spans="1:7" x14ac:dyDescent="0.25">
      <c r="A198" s="88" t="s">
        <v>1102</v>
      </c>
      <c r="C198" s="71"/>
      <c r="D198" s="100"/>
      <c r="E198" s="81"/>
      <c r="F198" s="101" t="str">
        <f t="shared" si="1"/>
        <v/>
      </c>
      <c r="G198" s="101" t="str">
        <f t="shared" si="2"/>
        <v/>
      </c>
    </row>
    <row r="199" spans="1:7" x14ac:dyDescent="0.25">
      <c r="A199" s="88" t="s">
        <v>1103</v>
      </c>
      <c r="C199" s="71"/>
      <c r="D199" s="100"/>
      <c r="F199" s="101" t="str">
        <f t="shared" si="1"/>
        <v/>
      </c>
      <c r="G199" s="101" t="str">
        <f t="shared" si="2"/>
        <v/>
      </c>
    </row>
    <row r="200" spans="1:7" x14ac:dyDescent="0.25">
      <c r="A200" s="88" t="s">
        <v>1104</v>
      </c>
      <c r="C200" s="71"/>
      <c r="D200" s="100"/>
      <c r="F200" s="101" t="str">
        <f t="shared" si="1"/>
        <v/>
      </c>
      <c r="G200" s="101" t="str">
        <f t="shared" si="2"/>
        <v/>
      </c>
    </row>
    <row r="201" spans="1:7" x14ac:dyDescent="0.25">
      <c r="A201" s="88" t="s">
        <v>1105</v>
      </c>
      <c r="C201" s="71"/>
      <c r="D201" s="100"/>
      <c r="F201" s="101" t="str">
        <f t="shared" si="1"/>
        <v/>
      </c>
      <c r="G201" s="101" t="str">
        <f t="shared" si="2"/>
        <v/>
      </c>
    </row>
    <row r="202" spans="1:7" x14ac:dyDescent="0.25">
      <c r="A202" s="88" t="s">
        <v>1106</v>
      </c>
      <c r="C202" s="71"/>
      <c r="D202" s="100"/>
      <c r="F202" s="101" t="str">
        <f t="shared" si="1"/>
        <v/>
      </c>
      <c r="G202" s="101" t="str">
        <f t="shared" si="2"/>
        <v/>
      </c>
    </row>
    <row r="203" spans="1:7" x14ac:dyDescent="0.25">
      <c r="A203" s="88" t="s">
        <v>1107</v>
      </c>
      <c r="C203" s="71"/>
      <c r="D203" s="100"/>
      <c r="F203" s="101" t="str">
        <f t="shared" si="1"/>
        <v/>
      </c>
      <c r="G203" s="101" t="str">
        <f t="shared" si="2"/>
        <v/>
      </c>
    </row>
    <row r="204" spans="1:7" x14ac:dyDescent="0.25">
      <c r="A204" s="88" t="s">
        <v>1108</v>
      </c>
      <c r="C204" s="71"/>
      <c r="D204" s="100"/>
      <c r="F204" s="101" t="str">
        <f t="shared" si="1"/>
        <v/>
      </c>
      <c r="G204" s="101" t="str">
        <f t="shared" si="2"/>
        <v/>
      </c>
    </row>
    <row r="205" spans="1:7" x14ac:dyDescent="0.25">
      <c r="A205" s="88" t="s">
        <v>1109</v>
      </c>
      <c r="C205" s="71"/>
      <c r="D205" s="100"/>
      <c r="F205" s="101" t="str">
        <f t="shared" si="1"/>
        <v/>
      </c>
      <c r="G205" s="101" t="str">
        <f t="shared" si="2"/>
        <v/>
      </c>
    </row>
    <row r="206" spans="1:7" x14ac:dyDescent="0.25">
      <c r="A206" s="88" t="s">
        <v>1110</v>
      </c>
      <c r="C206" s="71"/>
      <c r="D206" s="100"/>
      <c r="E206" s="99"/>
      <c r="F206" s="101" t="str">
        <f t="shared" si="1"/>
        <v/>
      </c>
      <c r="G206" s="101" t="str">
        <f t="shared" si="2"/>
        <v/>
      </c>
    </row>
    <row r="207" spans="1:7" x14ac:dyDescent="0.25">
      <c r="A207" s="88" t="s">
        <v>1111</v>
      </c>
      <c r="C207" s="71"/>
      <c r="D207" s="100"/>
      <c r="E207" s="99"/>
      <c r="F207" s="101" t="str">
        <f t="shared" si="1"/>
        <v/>
      </c>
      <c r="G207" s="101" t="str">
        <f t="shared" si="2"/>
        <v/>
      </c>
    </row>
    <row r="208" spans="1:7" x14ac:dyDescent="0.25">
      <c r="A208" s="88" t="s">
        <v>1112</v>
      </c>
      <c r="C208" s="71"/>
      <c r="D208" s="100"/>
      <c r="E208" s="99"/>
      <c r="F208" s="101" t="str">
        <f t="shared" si="1"/>
        <v/>
      </c>
      <c r="G208" s="101" t="str">
        <f t="shared" si="2"/>
        <v/>
      </c>
    </row>
    <row r="209" spans="1:7" x14ac:dyDescent="0.25">
      <c r="A209" s="88" t="s">
        <v>1113</v>
      </c>
      <c r="C209" s="71"/>
      <c r="D209" s="100"/>
      <c r="E209" s="99"/>
      <c r="F209" s="101" t="str">
        <f t="shared" si="1"/>
        <v/>
      </c>
      <c r="G209" s="101" t="str">
        <f t="shared" si="2"/>
        <v/>
      </c>
    </row>
    <row r="210" spans="1:7" x14ac:dyDescent="0.25">
      <c r="A210" s="88" t="s">
        <v>1114</v>
      </c>
      <c r="C210" s="71"/>
      <c r="D210" s="100"/>
      <c r="E210" s="99"/>
      <c r="F210" s="101" t="str">
        <f t="shared" si="1"/>
        <v/>
      </c>
      <c r="G210" s="101" t="str">
        <f t="shared" si="2"/>
        <v/>
      </c>
    </row>
    <row r="211" spans="1:7" x14ac:dyDescent="0.25">
      <c r="A211" s="88" t="s">
        <v>1115</v>
      </c>
      <c r="C211" s="71"/>
      <c r="D211" s="100"/>
      <c r="E211" s="99"/>
      <c r="F211" s="101" t="str">
        <f t="shared" si="1"/>
        <v/>
      </c>
      <c r="G211" s="101" t="str">
        <f t="shared" si="2"/>
        <v/>
      </c>
    </row>
    <row r="212" spans="1:7" x14ac:dyDescent="0.25">
      <c r="A212" s="88" t="s">
        <v>1116</v>
      </c>
      <c r="C212" s="71"/>
      <c r="D212" s="100"/>
      <c r="E212" s="99"/>
      <c r="F212" s="101" t="str">
        <f t="shared" si="1"/>
        <v/>
      </c>
      <c r="G212" s="101" t="str">
        <f t="shared" si="2"/>
        <v/>
      </c>
    </row>
    <row r="213" spans="1:7" x14ac:dyDescent="0.25">
      <c r="A213" s="88" t="s">
        <v>1117</v>
      </c>
      <c r="C213" s="71"/>
      <c r="D213" s="100"/>
      <c r="E213" s="99"/>
      <c r="F213" s="101" t="str">
        <f t="shared" si="1"/>
        <v/>
      </c>
      <c r="G213" s="101" t="str">
        <f t="shared" si="2"/>
        <v/>
      </c>
    </row>
    <row r="214" spans="1:7" x14ac:dyDescent="0.25">
      <c r="A214" s="88" t="s">
        <v>1118</v>
      </c>
      <c r="B214" s="103" t="s">
        <v>380</v>
      </c>
      <c r="C214" s="104">
        <f>SUM(C190:C213)</f>
        <v>2756.6822840199993</v>
      </c>
      <c r="D214" s="123">
        <f>SUM(D190:D213)</f>
        <v>26775</v>
      </c>
      <c r="E214" s="99"/>
      <c r="F214" s="98">
        <f>SUM(F190:F213)</f>
        <v>1.0000000000000002</v>
      </c>
      <c r="G214" s="98">
        <f>SUM(G190:G213)</f>
        <v>0.99999999999999989</v>
      </c>
    </row>
    <row r="215" spans="1:7" ht="15" customHeight="1" x14ac:dyDescent="0.25">
      <c r="A215" s="93"/>
      <c r="B215" s="93" t="s">
        <v>1119</v>
      </c>
      <c r="C215" s="93" t="s">
        <v>1082</v>
      </c>
      <c r="D215" s="93" t="s">
        <v>1083</v>
      </c>
      <c r="E215" s="93"/>
      <c r="F215" s="93" t="s">
        <v>866</v>
      </c>
      <c r="G215" s="93" t="s">
        <v>1084</v>
      </c>
    </row>
    <row r="216" spans="1:7" x14ac:dyDescent="0.25">
      <c r="A216" s="88" t="s">
        <v>1120</v>
      </c>
      <c r="B216" s="88" t="s">
        <v>1121</v>
      </c>
      <c r="C216" s="179" t="s">
        <v>346</v>
      </c>
      <c r="D216" s="179" t="s">
        <v>346</v>
      </c>
      <c r="F216" s="97"/>
      <c r="G216" s="97"/>
    </row>
    <row r="217" spans="1:7" x14ac:dyDescent="0.25">
      <c r="C217" s="177"/>
      <c r="D217" s="177"/>
      <c r="F217" s="122"/>
      <c r="G217" s="122"/>
    </row>
    <row r="218" spans="1:7" x14ac:dyDescent="0.25">
      <c r="B218" s="88" t="s">
        <v>1122</v>
      </c>
      <c r="C218" s="177"/>
      <c r="D218" s="177"/>
      <c r="F218" s="122"/>
      <c r="G218" s="122"/>
    </row>
    <row r="219" spans="1:7" x14ac:dyDescent="0.25">
      <c r="A219" s="88" t="s">
        <v>1123</v>
      </c>
      <c r="B219" s="88" t="s">
        <v>1124</v>
      </c>
      <c r="C219" s="180" t="s">
        <v>346</v>
      </c>
      <c r="D219" s="181" t="s">
        <v>346</v>
      </c>
      <c r="F219" s="101" t="str">
        <f t="shared" ref="F219:F233" si="3">IF($C$227=0,"",IF(C219="[for completion]","",C219/$C$227))</f>
        <v/>
      </c>
      <c r="G219" s="101" t="str">
        <f t="shared" ref="G219:G233" si="4">IF($D$227=0,"",IF(D219="[for completion]","",D219/$D$227))</f>
        <v/>
      </c>
    </row>
    <row r="220" spans="1:7" x14ac:dyDescent="0.25">
      <c r="A220" s="88" t="s">
        <v>1125</v>
      </c>
      <c r="B220" s="88" t="s">
        <v>1126</v>
      </c>
      <c r="C220" s="180" t="s">
        <v>346</v>
      </c>
      <c r="D220" s="181" t="s">
        <v>346</v>
      </c>
      <c r="F220" s="101" t="str">
        <f t="shared" si="3"/>
        <v/>
      </c>
      <c r="G220" s="101" t="str">
        <f t="shared" si="4"/>
        <v/>
      </c>
    </row>
    <row r="221" spans="1:7" x14ac:dyDescent="0.25">
      <c r="A221" s="88" t="s">
        <v>1127</v>
      </c>
      <c r="B221" s="88" t="s">
        <v>1128</v>
      </c>
      <c r="C221" s="180" t="s">
        <v>346</v>
      </c>
      <c r="D221" s="181" t="s">
        <v>346</v>
      </c>
      <c r="F221" s="101" t="str">
        <f t="shared" si="3"/>
        <v/>
      </c>
      <c r="G221" s="101" t="str">
        <f t="shared" si="4"/>
        <v/>
      </c>
    </row>
    <row r="222" spans="1:7" x14ac:dyDescent="0.25">
      <c r="A222" s="88" t="s">
        <v>1129</v>
      </c>
      <c r="B222" s="88" t="s">
        <v>1130</v>
      </c>
      <c r="C222" s="180" t="s">
        <v>346</v>
      </c>
      <c r="D222" s="181" t="s">
        <v>346</v>
      </c>
      <c r="F222" s="101" t="str">
        <f t="shared" si="3"/>
        <v/>
      </c>
      <c r="G222" s="101" t="str">
        <f t="shared" si="4"/>
        <v/>
      </c>
    </row>
    <row r="223" spans="1:7" x14ac:dyDescent="0.25">
      <c r="A223" s="88" t="s">
        <v>1131</v>
      </c>
      <c r="B223" s="88" t="s">
        <v>1132</v>
      </c>
      <c r="C223" s="180" t="s">
        <v>346</v>
      </c>
      <c r="D223" s="181" t="s">
        <v>346</v>
      </c>
      <c r="F223" s="101" t="str">
        <f t="shared" si="3"/>
        <v/>
      </c>
      <c r="G223" s="101" t="str">
        <f t="shared" si="4"/>
        <v/>
      </c>
    </row>
    <row r="224" spans="1:7" x14ac:dyDescent="0.25">
      <c r="A224" s="88" t="s">
        <v>1133</v>
      </c>
      <c r="B224" s="88" t="s">
        <v>1134</v>
      </c>
      <c r="C224" s="180" t="s">
        <v>346</v>
      </c>
      <c r="D224" s="181" t="s">
        <v>346</v>
      </c>
      <c r="F224" s="101" t="str">
        <f t="shared" si="3"/>
        <v/>
      </c>
      <c r="G224" s="101" t="str">
        <f t="shared" si="4"/>
        <v/>
      </c>
    </row>
    <row r="225" spans="1:7" x14ac:dyDescent="0.25">
      <c r="A225" s="88" t="s">
        <v>1135</v>
      </c>
      <c r="B225" s="88" t="s">
        <v>1136</v>
      </c>
      <c r="C225" s="180" t="s">
        <v>346</v>
      </c>
      <c r="D225" s="181" t="s">
        <v>346</v>
      </c>
      <c r="F225" s="101" t="str">
        <f t="shared" si="3"/>
        <v/>
      </c>
      <c r="G225" s="101" t="str">
        <f t="shared" si="4"/>
        <v/>
      </c>
    </row>
    <row r="226" spans="1:7" x14ac:dyDescent="0.25">
      <c r="A226" s="88" t="s">
        <v>1137</v>
      </c>
      <c r="B226" s="88" t="s">
        <v>1138</v>
      </c>
      <c r="C226" s="180" t="s">
        <v>346</v>
      </c>
      <c r="D226" s="181" t="s">
        <v>346</v>
      </c>
      <c r="F226" s="101" t="str">
        <f t="shared" si="3"/>
        <v/>
      </c>
      <c r="G226" s="101" t="str">
        <f t="shared" si="4"/>
        <v/>
      </c>
    </row>
    <row r="227" spans="1:7" x14ac:dyDescent="0.25">
      <c r="A227" s="88" t="s">
        <v>1139</v>
      </c>
      <c r="B227" s="103" t="s">
        <v>380</v>
      </c>
      <c r="C227" s="104">
        <f>SUM(C219:C226)</f>
        <v>0</v>
      </c>
      <c r="D227" s="123">
        <f>SUM(D219:D226)</f>
        <v>0</v>
      </c>
      <c r="F227" s="98">
        <f>SUM(F219:F226)</f>
        <v>0</v>
      </c>
      <c r="G227" s="98">
        <f>SUM(G219:G226)</f>
        <v>0</v>
      </c>
    </row>
    <row r="228" spans="1:7" x14ac:dyDescent="0.25">
      <c r="A228" s="88" t="s">
        <v>1140</v>
      </c>
      <c r="B228" s="114" t="s">
        <v>1141</v>
      </c>
      <c r="C228" s="71"/>
      <c r="D228" s="100"/>
      <c r="F228" s="101" t="str">
        <f t="shared" si="3"/>
        <v/>
      </c>
      <c r="G228" s="101" t="str">
        <f t="shared" si="4"/>
        <v/>
      </c>
    </row>
    <row r="229" spans="1:7" x14ac:dyDescent="0.25">
      <c r="A229" s="88" t="s">
        <v>1142</v>
      </c>
      <c r="B229" s="114" t="s">
        <v>1143</v>
      </c>
      <c r="C229" s="71"/>
      <c r="D229" s="100"/>
      <c r="F229" s="101" t="str">
        <f t="shared" si="3"/>
        <v/>
      </c>
      <c r="G229" s="101" t="str">
        <f t="shared" si="4"/>
        <v/>
      </c>
    </row>
    <row r="230" spans="1:7" x14ac:dyDescent="0.25">
      <c r="A230" s="88" t="s">
        <v>1144</v>
      </c>
      <c r="B230" s="114" t="s">
        <v>1145</v>
      </c>
      <c r="C230" s="71"/>
      <c r="D230" s="100"/>
      <c r="F230" s="101" t="str">
        <f t="shared" si="3"/>
        <v/>
      </c>
      <c r="G230" s="101" t="str">
        <f t="shared" si="4"/>
        <v/>
      </c>
    </row>
    <row r="231" spans="1:7" x14ac:dyDescent="0.25">
      <c r="A231" s="88" t="s">
        <v>1146</v>
      </c>
      <c r="B231" s="114" t="s">
        <v>1147</v>
      </c>
      <c r="C231" s="71"/>
      <c r="D231" s="100"/>
      <c r="F231" s="101" t="str">
        <f t="shared" si="3"/>
        <v/>
      </c>
      <c r="G231" s="101" t="str">
        <f t="shared" si="4"/>
        <v/>
      </c>
    </row>
    <row r="232" spans="1:7" x14ac:dyDescent="0.25">
      <c r="A232" s="88" t="s">
        <v>1148</v>
      </c>
      <c r="B232" s="114" t="s">
        <v>1149</v>
      </c>
      <c r="C232" s="71"/>
      <c r="D232" s="100"/>
      <c r="F232" s="101" t="str">
        <f t="shared" si="3"/>
        <v/>
      </c>
      <c r="G232" s="101" t="str">
        <f t="shared" si="4"/>
        <v/>
      </c>
    </row>
    <row r="233" spans="1:7" x14ac:dyDescent="0.25">
      <c r="A233" s="88" t="s">
        <v>1150</v>
      </c>
      <c r="B233" s="114" t="s">
        <v>1151</v>
      </c>
      <c r="C233" s="71"/>
      <c r="D233" s="100"/>
      <c r="F233" s="101" t="str">
        <f t="shared" si="3"/>
        <v/>
      </c>
      <c r="G233" s="101" t="str">
        <f t="shared" si="4"/>
        <v/>
      </c>
    </row>
    <row r="234" spans="1:7" x14ac:dyDescent="0.25">
      <c r="A234" s="88" t="s">
        <v>1152</v>
      </c>
      <c r="B234" s="105"/>
      <c r="F234" s="122"/>
      <c r="G234" s="122"/>
    </row>
    <row r="235" spans="1:7" x14ac:dyDescent="0.25">
      <c r="A235" s="88" t="s">
        <v>1153</v>
      </c>
      <c r="B235" s="105"/>
      <c r="F235" s="122"/>
      <c r="G235" s="122"/>
    </row>
    <row r="236" spans="1:7" x14ac:dyDescent="0.25">
      <c r="A236" s="88" t="s">
        <v>1154</v>
      </c>
      <c r="B236" s="105"/>
      <c r="F236" s="122"/>
      <c r="G236" s="122"/>
    </row>
    <row r="237" spans="1:7" ht="15" customHeight="1" x14ac:dyDescent="0.25">
      <c r="A237" s="93"/>
      <c r="B237" s="93" t="s">
        <v>1155</v>
      </c>
      <c r="C237" s="93" t="s">
        <v>1082</v>
      </c>
      <c r="D237" s="93" t="s">
        <v>1083</v>
      </c>
      <c r="E237" s="93"/>
      <c r="F237" s="93" t="s">
        <v>866</v>
      </c>
      <c r="G237" s="93" t="s">
        <v>1084</v>
      </c>
    </row>
    <row r="238" spans="1:7" x14ac:dyDescent="0.25">
      <c r="A238" s="88" t="s">
        <v>1156</v>
      </c>
      <c r="B238" s="88" t="s">
        <v>1121</v>
      </c>
      <c r="C238" s="97">
        <v>0.59643204002512296</v>
      </c>
      <c r="D238" s="100">
        <v>26775</v>
      </c>
      <c r="F238" s="122"/>
      <c r="G238" s="122"/>
    </row>
    <row r="239" spans="1:7" x14ac:dyDescent="0.25">
      <c r="F239" s="122"/>
      <c r="G239" s="122"/>
    </row>
    <row r="240" spans="1:7" x14ac:dyDescent="0.25">
      <c r="B240" s="88" t="s">
        <v>1122</v>
      </c>
      <c r="F240" s="122"/>
      <c r="G240" s="122"/>
    </row>
    <row r="241" spans="1:7" x14ac:dyDescent="0.25">
      <c r="A241" s="88" t="s">
        <v>1157</v>
      </c>
      <c r="B241" s="88" t="s">
        <v>1124</v>
      </c>
      <c r="C241" s="71">
        <v>437.83420975000001</v>
      </c>
      <c r="D241" s="100">
        <v>7963</v>
      </c>
      <c r="F241" s="101">
        <f>IF($C$249=0,"",IF(C241="[Mark as ND1 if not relevant]","",C241/$C$249))</f>
        <v>0.15882650397836831</v>
      </c>
      <c r="G241" s="101">
        <f>IF($D$249=0,"",IF(D241="[Mark as ND1 if not relevant]","",D241/$D$249))</f>
        <v>0.29740429505135385</v>
      </c>
    </row>
    <row r="242" spans="1:7" x14ac:dyDescent="0.25">
      <c r="A242" s="88" t="s">
        <v>1158</v>
      </c>
      <c r="B242" s="88" t="s">
        <v>1126</v>
      </c>
      <c r="C242" s="71">
        <v>360.51261172000005</v>
      </c>
      <c r="D242" s="100">
        <v>3692</v>
      </c>
      <c r="F242" s="101">
        <f t="shared" ref="F242:F248" si="5">IF($C$249=0,"",IF(C242="[Mark as ND1 if not relevant]","",C242/$C$249))</f>
        <v>0.13077771559306198</v>
      </c>
      <c r="G242" s="101">
        <f t="shared" ref="G242:G248" si="6">IF($D$249=0,"",IF(D242="[Mark as ND1 if not relevant]","",D242/$D$249))</f>
        <v>0.13788982259570495</v>
      </c>
    </row>
    <row r="243" spans="1:7" x14ac:dyDescent="0.25">
      <c r="A243" s="88" t="s">
        <v>1159</v>
      </c>
      <c r="B243" s="88" t="s">
        <v>1128</v>
      </c>
      <c r="C243" s="71">
        <v>494.62217979000002</v>
      </c>
      <c r="D243" s="100">
        <v>4405</v>
      </c>
      <c r="F243" s="101">
        <f t="shared" si="5"/>
        <v>0.17942661824223899</v>
      </c>
      <c r="G243" s="101">
        <f t="shared" si="6"/>
        <v>0.16451914098972922</v>
      </c>
    </row>
    <row r="244" spans="1:7" x14ac:dyDescent="0.25">
      <c r="A244" s="88" t="s">
        <v>1160</v>
      </c>
      <c r="B244" s="88" t="s">
        <v>1130</v>
      </c>
      <c r="C244" s="71">
        <v>682.36074036000002</v>
      </c>
      <c r="D244" s="100">
        <v>5266</v>
      </c>
      <c r="F244" s="101">
        <f t="shared" si="5"/>
        <v>0.24752970058084842</v>
      </c>
      <c r="G244" s="101">
        <f t="shared" si="6"/>
        <v>0.19667600373482727</v>
      </c>
    </row>
    <row r="245" spans="1:7" x14ac:dyDescent="0.25">
      <c r="A245" s="88" t="s">
        <v>1161</v>
      </c>
      <c r="B245" s="88" t="s">
        <v>1132</v>
      </c>
      <c r="C245" s="71">
        <v>603.55223885999999</v>
      </c>
      <c r="D245" s="100">
        <v>4168</v>
      </c>
      <c r="F245" s="101">
        <f t="shared" si="5"/>
        <v>0.21894153067935526</v>
      </c>
      <c r="G245" s="101">
        <f t="shared" si="6"/>
        <v>0.15566760037348273</v>
      </c>
    </row>
    <row r="246" spans="1:7" x14ac:dyDescent="0.25">
      <c r="A246" s="88" t="s">
        <v>1162</v>
      </c>
      <c r="B246" s="88" t="s">
        <v>1134</v>
      </c>
      <c r="C246" s="71">
        <v>75.067799959999988</v>
      </c>
      <c r="D246" s="100">
        <v>563</v>
      </c>
      <c r="F246" s="101">
        <f t="shared" si="5"/>
        <v>2.7231212096930701E-2</v>
      </c>
      <c r="G246" s="101">
        <f t="shared" si="6"/>
        <v>2.1027077497665733E-2</v>
      </c>
    </row>
    <row r="247" spans="1:7" x14ac:dyDescent="0.25">
      <c r="A247" s="88" t="s">
        <v>1163</v>
      </c>
      <c r="B247" s="88" t="s">
        <v>1136</v>
      </c>
      <c r="C247" s="71">
        <v>40.96879861</v>
      </c>
      <c r="D247" s="100">
        <v>286</v>
      </c>
      <c r="F247" s="101">
        <f t="shared" si="5"/>
        <v>1.4861632349686753E-2</v>
      </c>
      <c r="G247" s="101">
        <f t="shared" si="6"/>
        <v>1.0681605975723622E-2</v>
      </c>
    </row>
    <row r="248" spans="1:7" x14ac:dyDescent="0.25">
      <c r="A248" s="88" t="s">
        <v>1164</v>
      </c>
      <c r="B248" s="88" t="s">
        <v>1138</v>
      </c>
      <c r="C248" s="71">
        <v>61.763704969999999</v>
      </c>
      <c r="D248" s="100">
        <v>432</v>
      </c>
      <c r="F248" s="101">
        <f t="shared" si="5"/>
        <v>2.2405086479509544E-2</v>
      </c>
      <c r="G248" s="101">
        <f t="shared" si="6"/>
        <v>1.6134453781512605E-2</v>
      </c>
    </row>
    <row r="249" spans="1:7" x14ac:dyDescent="0.25">
      <c r="A249" s="88" t="s">
        <v>1165</v>
      </c>
      <c r="B249" s="103" t="s">
        <v>380</v>
      </c>
      <c r="C249" s="104">
        <f>SUM(C241:C248)</f>
        <v>2756.6822840200002</v>
      </c>
      <c r="D249" s="123">
        <f>SUM(D241:D248)</f>
        <v>26775</v>
      </c>
      <c r="E249" s="88"/>
      <c r="F249" s="98">
        <f>SUM(F241:F248)</f>
        <v>1</v>
      </c>
      <c r="G249" s="98">
        <f>SUM(G241:G248)</f>
        <v>1</v>
      </c>
    </row>
    <row r="250" spans="1:7" x14ac:dyDescent="0.25">
      <c r="A250" s="88" t="s">
        <v>1166</v>
      </c>
      <c r="B250" s="114" t="s">
        <v>1141</v>
      </c>
      <c r="C250" s="71"/>
      <c r="D250" s="100"/>
      <c r="F250" s="101">
        <f t="shared" ref="F250:F255" si="7">IF($C$249=0,"",IF(C250="[for completion]","",C250/$C$249))</f>
        <v>0</v>
      </c>
      <c r="G250" s="101">
        <f t="shared" ref="G250:G255" si="8">IF($D$249=0,"",IF(D250="[for completion]","",D250/$D$249))</f>
        <v>0</v>
      </c>
    </row>
    <row r="251" spans="1:7" x14ac:dyDescent="0.25">
      <c r="A251" s="88" t="s">
        <v>1167</v>
      </c>
      <c r="B251" s="114" t="s">
        <v>1143</v>
      </c>
      <c r="C251" s="71"/>
      <c r="D251" s="100"/>
      <c r="F251" s="101">
        <f t="shared" si="7"/>
        <v>0</v>
      </c>
      <c r="G251" s="101">
        <f t="shared" si="8"/>
        <v>0</v>
      </c>
    </row>
    <row r="252" spans="1:7" x14ac:dyDescent="0.25">
      <c r="A252" s="88" t="s">
        <v>1168</v>
      </c>
      <c r="B252" s="114" t="s">
        <v>1145</v>
      </c>
      <c r="C252" s="71"/>
      <c r="D252" s="100"/>
      <c r="F252" s="101">
        <f t="shared" si="7"/>
        <v>0</v>
      </c>
      <c r="G252" s="101">
        <f t="shared" si="8"/>
        <v>0</v>
      </c>
    </row>
    <row r="253" spans="1:7" x14ac:dyDescent="0.25">
      <c r="A253" s="88" t="s">
        <v>1169</v>
      </c>
      <c r="B253" s="114" t="s">
        <v>1147</v>
      </c>
      <c r="C253" s="71"/>
      <c r="D253" s="100"/>
      <c r="F253" s="101">
        <f t="shared" si="7"/>
        <v>0</v>
      </c>
      <c r="G253" s="101">
        <f t="shared" si="8"/>
        <v>0</v>
      </c>
    </row>
    <row r="254" spans="1:7" x14ac:dyDescent="0.25">
      <c r="A254" s="88" t="s">
        <v>1170</v>
      </c>
      <c r="B254" s="114" t="s">
        <v>1149</v>
      </c>
      <c r="C254" s="71"/>
      <c r="D254" s="100"/>
      <c r="F254" s="101">
        <f t="shared" si="7"/>
        <v>0</v>
      </c>
      <c r="G254" s="101">
        <f t="shared" si="8"/>
        <v>0</v>
      </c>
    </row>
    <row r="255" spans="1:7" x14ac:dyDescent="0.25">
      <c r="A255" s="88" t="s">
        <v>1171</v>
      </c>
      <c r="B255" s="114" t="s">
        <v>1151</v>
      </c>
      <c r="C255" s="71"/>
      <c r="D255" s="100"/>
      <c r="F255" s="101">
        <f t="shared" si="7"/>
        <v>0</v>
      </c>
      <c r="G255" s="101">
        <f t="shared" si="8"/>
        <v>0</v>
      </c>
    </row>
    <row r="256" spans="1:7" x14ac:dyDescent="0.25">
      <c r="A256" s="88" t="s">
        <v>1172</v>
      </c>
      <c r="B256" s="105"/>
      <c r="F256" s="102"/>
      <c r="G256" s="102"/>
    </row>
    <row r="257" spans="1:14" x14ac:dyDescent="0.25">
      <c r="A257" s="88" t="s">
        <v>1173</v>
      </c>
      <c r="B257" s="105"/>
      <c r="F257" s="102"/>
      <c r="G257" s="102"/>
    </row>
    <row r="258" spans="1:14" x14ac:dyDescent="0.25">
      <c r="A258" s="88" t="s">
        <v>1174</v>
      </c>
      <c r="B258" s="105"/>
      <c r="F258" s="102"/>
      <c r="G258" s="102"/>
    </row>
    <row r="259" spans="1:14" ht="15" customHeight="1" x14ac:dyDescent="0.25">
      <c r="A259" s="93"/>
      <c r="B259" s="93" t="s">
        <v>1175</v>
      </c>
      <c r="C259" s="93" t="s">
        <v>866</v>
      </c>
      <c r="D259" s="93"/>
      <c r="E259" s="93"/>
      <c r="F259" s="93"/>
      <c r="G259" s="93"/>
    </row>
    <row r="260" spans="1:14" x14ac:dyDescent="0.25">
      <c r="A260" s="88" t="s">
        <v>1176</v>
      </c>
      <c r="B260" s="88" t="s">
        <v>1177</v>
      </c>
      <c r="C260" s="97">
        <v>0.93990493364058714</v>
      </c>
      <c r="E260" s="99"/>
      <c r="F260" s="99"/>
      <c r="G260" s="99"/>
    </row>
    <row r="261" spans="1:14" x14ac:dyDescent="0.25">
      <c r="A261" s="88" t="s">
        <v>1178</v>
      </c>
      <c r="B261" s="88" t="s">
        <v>1179</v>
      </c>
      <c r="C261" s="97">
        <v>3.0317590737414721E-2</v>
      </c>
      <c r="E261" s="99"/>
      <c r="F261" s="99"/>
    </row>
    <row r="262" spans="1:14" x14ac:dyDescent="0.25">
      <c r="A262" s="88" t="s">
        <v>1180</v>
      </c>
      <c r="B262" s="88" t="s">
        <v>1181</v>
      </c>
      <c r="C262" s="97">
        <v>2.8407479165789805E-2</v>
      </c>
      <c r="E262" s="99"/>
      <c r="F262" s="99"/>
    </row>
    <row r="263" spans="1:14" x14ac:dyDescent="0.25">
      <c r="A263" s="88" t="s">
        <v>1182</v>
      </c>
      <c r="B263" s="88" t="s">
        <v>1183</v>
      </c>
      <c r="C263" s="97">
        <v>0</v>
      </c>
      <c r="E263" s="99"/>
      <c r="F263" s="99"/>
    </row>
    <row r="264" spans="1:14" x14ac:dyDescent="0.25">
      <c r="A264" s="88" t="s">
        <v>1184</v>
      </c>
      <c r="B264" s="88" t="s">
        <v>1185</v>
      </c>
      <c r="C264" s="97">
        <v>0</v>
      </c>
      <c r="D264" s="81"/>
      <c r="E264" s="81"/>
      <c r="F264" s="106"/>
      <c r="G264" s="106"/>
      <c r="H264" s="73"/>
      <c r="I264" s="76"/>
      <c r="J264" s="76"/>
      <c r="K264" s="76"/>
      <c r="L264" s="73"/>
      <c r="M264" s="73"/>
      <c r="N264" s="73"/>
    </row>
    <row r="265" spans="1:14" x14ac:dyDescent="0.25">
      <c r="A265" s="88" t="s">
        <v>1186</v>
      </c>
      <c r="B265" s="88" t="s">
        <v>1187</v>
      </c>
      <c r="C265" s="97">
        <v>1.3699964562084443E-3</v>
      </c>
      <c r="D265" s="81"/>
      <c r="E265" s="81"/>
      <c r="F265" s="106"/>
      <c r="G265" s="106"/>
      <c r="H265" s="73"/>
      <c r="I265" s="76"/>
      <c r="J265" s="76"/>
      <c r="K265" s="76"/>
      <c r="L265" s="73"/>
      <c r="M265" s="73"/>
      <c r="N265" s="73"/>
    </row>
    <row r="266" spans="1:14" x14ac:dyDescent="0.25">
      <c r="A266" s="88" t="s">
        <v>1188</v>
      </c>
      <c r="B266" s="88" t="s">
        <v>378</v>
      </c>
      <c r="C266" s="97">
        <v>0</v>
      </c>
      <c r="E266" s="99"/>
      <c r="F266" s="99"/>
    </row>
    <row r="267" spans="1:14" x14ac:dyDescent="0.25">
      <c r="A267" s="88" t="s">
        <v>1189</v>
      </c>
      <c r="B267" s="114" t="s">
        <v>1190</v>
      </c>
      <c r="C267" s="97"/>
      <c r="E267" s="99"/>
      <c r="F267" s="99"/>
    </row>
    <row r="268" spans="1:14" x14ac:dyDescent="0.25">
      <c r="A268" s="88" t="s">
        <v>1191</v>
      </c>
      <c r="B268" s="114" t="s">
        <v>1192</v>
      </c>
      <c r="C268" s="97"/>
      <c r="E268" s="99"/>
      <c r="F268" s="99"/>
    </row>
    <row r="269" spans="1:14" x14ac:dyDescent="0.25">
      <c r="A269" s="88" t="s">
        <v>1193</v>
      </c>
      <c r="B269" s="105" t="s">
        <v>382</v>
      </c>
      <c r="C269" s="97"/>
      <c r="E269" s="99"/>
      <c r="F269" s="99"/>
    </row>
    <row r="270" spans="1:14" x14ac:dyDescent="0.25">
      <c r="A270" s="88" t="s">
        <v>1194</v>
      </c>
      <c r="B270" s="105" t="s">
        <v>382</v>
      </c>
      <c r="C270" s="97"/>
      <c r="E270" s="99"/>
      <c r="F270" s="99"/>
    </row>
    <row r="271" spans="1:14" x14ac:dyDescent="0.25">
      <c r="A271" s="88" t="s">
        <v>1195</v>
      </c>
      <c r="B271" s="105" t="s">
        <v>382</v>
      </c>
      <c r="C271" s="97"/>
      <c r="E271" s="99"/>
      <c r="F271" s="99"/>
    </row>
    <row r="272" spans="1:14" x14ac:dyDescent="0.25">
      <c r="A272" s="88" t="s">
        <v>1196</v>
      </c>
      <c r="B272" s="105" t="s">
        <v>382</v>
      </c>
      <c r="C272" s="97"/>
      <c r="E272" s="99"/>
      <c r="F272" s="99"/>
    </row>
    <row r="273" spans="1:7" x14ac:dyDescent="0.25">
      <c r="A273" s="88" t="s">
        <v>1197</v>
      </c>
      <c r="B273" s="105" t="s">
        <v>382</v>
      </c>
      <c r="C273" s="97"/>
      <c r="E273" s="99"/>
      <c r="F273" s="99"/>
    </row>
    <row r="274" spans="1:7" x14ac:dyDescent="0.25">
      <c r="A274" s="88" t="s">
        <v>1198</v>
      </c>
      <c r="B274" s="105" t="s">
        <v>382</v>
      </c>
      <c r="C274" s="97"/>
      <c r="E274" s="99"/>
      <c r="F274" s="99"/>
    </row>
    <row r="275" spans="1:7" ht="15" customHeight="1" x14ac:dyDescent="0.25">
      <c r="A275" s="93"/>
      <c r="B275" s="93" t="s">
        <v>1199</v>
      </c>
      <c r="C275" s="93" t="s">
        <v>866</v>
      </c>
      <c r="D275" s="93"/>
      <c r="E275" s="93"/>
      <c r="F275" s="93"/>
      <c r="G275" s="94"/>
    </row>
    <row r="276" spans="1:7" x14ac:dyDescent="0.25">
      <c r="A276" s="88" t="s">
        <v>1200</v>
      </c>
      <c r="B276" s="88" t="s">
        <v>1201</v>
      </c>
      <c r="C276" s="97">
        <v>0.99723627236110446</v>
      </c>
      <c r="E276" s="73"/>
      <c r="F276" s="73"/>
    </row>
    <row r="277" spans="1:7" x14ac:dyDescent="0.25">
      <c r="A277" s="88" t="s">
        <v>1202</v>
      </c>
      <c r="B277" s="88" t="s">
        <v>1203</v>
      </c>
      <c r="C277" s="97">
        <v>2.7637276388956275E-3</v>
      </c>
      <c r="E277" s="73"/>
      <c r="F277" s="73"/>
    </row>
    <row r="278" spans="1:7" x14ac:dyDescent="0.25">
      <c r="A278" s="88" t="s">
        <v>1204</v>
      </c>
      <c r="B278" s="88" t="s">
        <v>378</v>
      </c>
      <c r="C278" s="97">
        <v>0</v>
      </c>
      <c r="E278" s="73"/>
      <c r="F278" s="73"/>
    </row>
    <row r="279" spans="1:7" x14ac:dyDescent="0.25">
      <c r="A279" s="88" t="s">
        <v>1205</v>
      </c>
      <c r="C279" s="97"/>
      <c r="E279" s="73"/>
      <c r="F279" s="73"/>
    </row>
    <row r="280" spans="1:7" x14ac:dyDescent="0.25">
      <c r="A280" s="88" t="s">
        <v>1206</v>
      </c>
      <c r="C280" s="97"/>
      <c r="E280" s="73"/>
      <c r="F280" s="73"/>
    </row>
    <row r="281" spans="1:7" x14ac:dyDescent="0.25">
      <c r="A281" s="88" t="s">
        <v>1207</v>
      </c>
      <c r="C281" s="97"/>
      <c r="E281" s="73"/>
      <c r="F281" s="73"/>
    </row>
    <row r="282" spans="1:7" x14ac:dyDescent="0.25">
      <c r="A282" s="88" t="s">
        <v>1208</v>
      </c>
      <c r="C282" s="97"/>
      <c r="E282" s="73"/>
      <c r="F282" s="73"/>
    </row>
    <row r="283" spans="1:7" x14ac:dyDescent="0.25">
      <c r="A283" s="88" t="s">
        <v>1209</v>
      </c>
      <c r="C283" s="97"/>
      <c r="E283" s="73"/>
      <c r="F283" s="73"/>
    </row>
    <row r="284" spans="1:7" x14ac:dyDescent="0.25">
      <c r="A284" s="88" t="s">
        <v>1210</v>
      </c>
      <c r="C284" s="97"/>
      <c r="E284" s="73"/>
      <c r="F284" s="73"/>
    </row>
    <row r="285" spans="1:7" s="2" customFormat="1" x14ac:dyDescent="0.25">
      <c r="A285" s="92"/>
      <c r="B285" s="92" t="s">
        <v>1211</v>
      </c>
      <c r="C285" s="92" t="s">
        <v>339</v>
      </c>
      <c r="D285" s="92" t="s">
        <v>1212</v>
      </c>
      <c r="E285" s="92"/>
      <c r="F285" s="92" t="s">
        <v>866</v>
      </c>
      <c r="G285" s="92" t="s">
        <v>1213</v>
      </c>
    </row>
    <row r="286" spans="1:7" s="2" customFormat="1" x14ac:dyDescent="0.25">
      <c r="A286" s="88" t="s">
        <v>1214</v>
      </c>
      <c r="B286" s="76" t="s">
        <v>1215</v>
      </c>
      <c r="C286" s="71">
        <v>433.29938743000002</v>
      </c>
      <c r="D286" s="100">
        <v>3113</v>
      </c>
      <c r="E286" s="81"/>
      <c r="F286" s="101">
        <f>IF($C$304=0,"",IF(C286="[For completion]","",C286/$C$304))</f>
        <v>0.15718147497147567</v>
      </c>
      <c r="G286" s="101">
        <f>IF($D$304=0,"",IF(D286="[For completion]","",D286/$D$304))</f>
        <v>0.11626517273576097</v>
      </c>
    </row>
    <row r="287" spans="1:7" s="2" customFormat="1" x14ac:dyDescent="0.25">
      <c r="A287" s="88" t="s">
        <v>1216</v>
      </c>
      <c r="B287" s="76" t="s">
        <v>1217</v>
      </c>
      <c r="C287" s="71">
        <v>136.47794649000002</v>
      </c>
      <c r="D287" s="100">
        <v>1148</v>
      </c>
      <c r="E287" s="81"/>
      <c r="F287" s="101">
        <f t="shared" ref="F287:F303" si="9">IF($C$304=0,"",IF(C287="[For completion]","",C287/$C$304))</f>
        <v>4.950804352069825E-2</v>
      </c>
      <c r="G287" s="101">
        <f t="shared" ref="G287:G303" si="10">IF($D$304=0,"",IF(D287="[For completion]","",D287/$D$304))</f>
        <v>4.2875816993464051E-2</v>
      </c>
    </row>
    <row r="288" spans="1:7" s="2" customFormat="1" x14ac:dyDescent="0.25">
      <c r="A288" s="88" t="s">
        <v>1218</v>
      </c>
      <c r="B288" s="76" t="s">
        <v>1219</v>
      </c>
      <c r="C288" s="71">
        <v>73.007956300000004</v>
      </c>
      <c r="D288" s="100">
        <v>704</v>
      </c>
      <c r="E288" s="81"/>
      <c r="F288" s="101">
        <f t="shared" si="9"/>
        <v>2.6483993720717913E-2</v>
      </c>
      <c r="G288" s="101">
        <f t="shared" si="10"/>
        <v>2.6293183940242763E-2</v>
      </c>
    </row>
    <row r="289" spans="1:7" s="2" customFormat="1" x14ac:dyDescent="0.25">
      <c r="A289" s="88" t="s">
        <v>1220</v>
      </c>
      <c r="B289" s="76" t="s">
        <v>1221</v>
      </c>
      <c r="C289" s="71">
        <v>224.36956388999999</v>
      </c>
      <c r="D289" s="100">
        <v>2302</v>
      </c>
      <c r="E289" s="81"/>
      <c r="F289" s="101">
        <f t="shared" si="9"/>
        <v>8.1391158201520236E-2</v>
      </c>
      <c r="G289" s="101">
        <f t="shared" si="10"/>
        <v>8.5975723622782441E-2</v>
      </c>
    </row>
    <row r="290" spans="1:7" s="2" customFormat="1" x14ac:dyDescent="0.25">
      <c r="A290" s="88" t="s">
        <v>1222</v>
      </c>
      <c r="B290" s="76" t="s">
        <v>1223</v>
      </c>
      <c r="C290" s="71">
        <v>1112.3956938199999</v>
      </c>
      <c r="D290" s="100">
        <v>10972</v>
      </c>
      <c r="E290" s="81"/>
      <c r="F290" s="101">
        <f t="shared" si="9"/>
        <v>0.40352698614140664</v>
      </c>
      <c r="G290" s="101">
        <f t="shared" si="10"/>
        <v>0.40978524743230627</v>
      </c>
    </row>
    <row r="291" spans="1:7" s="2" customFormat="1" x14ac:dyDescent="0.25">
      <c r="A291" s="88" t="s">
        <v>1224</v>
      </c>
      <c r="B291" s="76" t="s">
        <v>1225</v>
      </c>
      <c r="C291" s="71">
        <v>238.08709725999998</v>
      </c>
      <c r="D291" s="100">
        <v>2576</v>
      </c>
      <c r="E291" s="81"/>
      <c r="F291" s="101">
        <f t="shared" si="9"/>
        <v>8.6367260616193889E-2</v>
      </c>
      <c r="G291" s="101">
        <f t="shared" si="10"/>
        <v>9.6209150326797388E-2</v>
      </c>
    </row>
    <row r="292" spans="1:7" s="2" customFormat="1" x14ac:dyDescent="0.25">
      <c r="A292" s="88" t="s">
        <v>1226</v>
      </c>
      <c r="B292" s="76" t="s">
        <v>1227</v>
      </c>
      <c r="C292" s="71">
        <v>274.53659233999997</v>
      </c>
      <c r="D292" s="100">
        <v>2924</v>
      </c>
      <c r="E292" s="81"/>
      <c r="F292" s="101">
        <f t="shared" si="9"/>
        <v>9.9589493476067242E-2</v>
      </c>
      <c r="G292" s="101">
        <f t="shared" si="10"/>
        <v>0.10920634920634921</v>
      </c>
    </row>
    <row r="293" spans="1:7" s="2" customFormat="1" x14ac:dyDescent="0.25">
      <c r="A293" s="88" t="s">
        <v>1228</v>
      </c>
      <c r="B293" s="76"/>
      <c r="C293" s="71"/>
      <c r="D293" s="100"/>
      <c r="E293" s="81"/>
      <c r="F293" s="101">
        <f t="shared" si="9"/>
        <v>0</v>
      </c>
      <c r="G293" s="101">
        <f t="shared" si="10"/>
        <v>0</v>
      </c>
    </row>
    <row r="294" spans="1:7" s="2" customFormat="1" x14ac:dyDescent="0.25">
      <c r="A294" s="88" t="s">
        <v>1229</v>
      </c>
      <c r="B294" s="76"/>
      <c r="C294" s="71"/>
      <c r="D294" s="100"/>
      <c r="E294" s="81"/>
      <c r="F294" s="101">
        <f t="shared" si="9"/>
        <v>0</v>
      </c>
      <c r="G294" s="101">
        <f t="shared" si="10"/>
        <v>0</v>
      </c>
    </row>
    <row r="295" spans="1:7" s="2" customFormat="1" x14ac:dyDescent="0.25">
      <c r="A295" s="88" t="s">
        <v>1230</v>
      </c>
      <c r="B295" s="76"/>
      <c r="C295" s="71"/>
      <c r="D295" s="100"/>
      <c r="E295" s="81"/>
      <c r="F295" s="101">
        <f t="shared" si="9"/>
        <v>0</v>
      </c>
      <c r="G295" s="101">
        <f t="shared" si="10"/>
        <v>0</v>
      </c>
    </row>
    <row r="296" spans="1:7" s="2" customFormat="1" x14ac:dyDescent="0.25">
      <c r="A296" s="88" t="s">
        <v>1231</v>
      </c>
      <c r="B296" s="76"/>
      <c r="C296" s="71"/>
      <c r="D296" s="100"/>
      <c r="E296" s="81"/>
      <c r="F296" s="101">
        <f t="shared" si="9"/>
        <v>0</v>
      </c>
      <c r="G296" s="101">
        <f t="shared" si="10"/>
        <v>0</v>
      </c>
    </row>
    <row r="297" spans="1:7" s="2" customFormat="1" x14ac:dyDescent="0.25">
      <c r="A297" s="88" t="s">
        <v>1232</v>
      </c>
      <c r="B297" s="76"/>
      <c r="C297" s="71"/>
      <c r="D297" s="100"/>
      <c r="E297" s="81"/>
      <c r="F297" s="101">
        <f t="shared" si="9"/>
        <v>0</v>
      </c>
      <c r="G297" s="101">
        <f t="shared" si="10"/>
        <v>0</v>
      </c>
    </row>
    <row r="298" spans="1:7" s="2" customFormat="1" x14ac:dyDescent="0.25">
      <c r="A298" s="88" t="s">
        <v>1233</v>
      </c>
      <c r="B298" s="76"/>
      <c r="C298" s="71"/>
      <c r="D298" s="100"/>
      <c r="E298" s="81"/>
      <c r="F298" s="101">
        <f t="shared" si="9"/>
        <v>0</v>
      </c>
      <c r="G298" s="101">
        <f t="shared" si="10"/>
        <v>0</v>
      </c>
    </row>
    <row r="299" spans="1:7" s="2" customFormat="1" x14ac:dyDescent="0.25">
      <c r="A299" s="88" t="s">
        <v>1234</v>
      </c>
      <c r="B299" s="76"/>
      <c r="C299" s="71"/>
      <c r="D299" s="100"/>
      <c r="E299" s="81"/>
      <c r="F299" s="101">
        <f t="shared" si="9"/>
        <v>0</v>
      </c>
      <c r="G299" s="101">
        <f t="shared" si="10"/>
        <v>0</v>
      </c>
    </row>
    <row r="300" spans="1:7" s="2" customFormat="1" x14ac:dyDescent="0.25">
      <c r="A300" s="88" t="s">
        <v>1235</v>
      </c>
      <c r="B300" s="76"/>
      <c r="C300" s="71"/>
      <c r="D300" s="100"/>
      <c r="E300" s="81"/>
      <c r="F300" s="101">
        <f t="shared" si="9"/>
        <v>0</v>
      </c>
      <c r="G300" s="101">
        <f t="shared" si="10"/>
        <v>0</v>
      </c>
    </row>
    <row r="301" spans="1:7" s="2" customFormat="1" x14ac:dyDescent="0.25">
      <c r="A301" s="88" t="s">
        <v>1236</v>
      </c>
      <c r="B301" s="76"/>
      <c r="C301" s="71"/>
      <c r="D301" s="100"/>
      <c r="E301" s="81"/>
      <c r="F301" s="101">
        <f t="shared" si="9"/>
        <v>0</v>
      </c>
      <c r="G301" s="101">
        <f t="shared" si="10"/>
        <v>0</v>
      </c>
    </row>
    <row r="302" spans="1:7" s="2" customFormat="1" x14ac:dyDescent="0.25">
      <c r="A302" s="88" t="s">
        <v>1237</v>
      </c>
      <c r="B302" s="76"/>
      <c r="C302" s="71"/>
      <c r="D302" s="100"/>
      <c r="E302" s="81"/>
      <c r="F302" s="101">
        <f t="shared" si="9"/>
        <v>0</v>
      </c>
      <c r="G302" s="101">
        <f t="shared" si="10"/>
        <v>0</v>
      </c>
    </row>
    <row r="303" spans="1:7" s="2" customFormat="1" x14ac:dyDescent="0.25">
      <c r="A303" s="88" t="s">
        <v>1238</v>
      </c>
      <c r="B303" s="88" t="s">
        <v>1239</v>
      </c>
      <c r="C303" s="71">
        <v>264.50804649000003</v>
      </c>
      <c r="D303" s="100">
        <v>3036</v>
      </c>
      <c r="E303" s="81"/>
      <c r="F303" s="101">
        <f t="shared" si="9"/>
        <v>9.5951589351920025E-2</v>
      </c>
      <c r="G303" s="101">
        <f t="shared" si="10"/>
        <v>0.11338935574229692</v>
      </c>
    </row>
    <row r="304" spans="1:7" s="2" customFormat="1" x14ac:dyDescent="0.25">
      <c r="A304" s="88" t="s">
        <v>1240</v>
      </c>
      <c r="B304" s="88" t="s">
        <v>380</v>
      </c>
      <c r="C304" s="104">
        <f>SUM(C286:C303)</f>
        <v>2756.6822840200002</v>
      </c>
      <c r="D304" s="88">
        <f>SUM(D286:D303)</f>
        <v>26775</v>
      </c>
      <c r="E304" s="81"/>
      <c r="F304" s="101">
        <f>SUM(F286:F303)</f>
        <v>0.99999999999999989</v>
      </c>
      <c r="G304" s="101">
        <f>SUM(G286:G303)</f>
        <v>1</v>
      </c>
    </row>
    <row r="305" spans="1:7" s="2" customFormat="1" x14ac:dyDescent="0.25">
      <c r="A305" s="88" t="s">
        <v>1241</v>
      </c>
      <c r="B305" s="76"/>
      <c r="C305" s="76"/>
      <c r="D305" s="76"/>
      <c r="E305" s="81"/>
      <c r="F305" s="81"/>
      <c r="G305" s="81"/>
    </row>
    <row r="306" spans="1:7" s="2" customFormat="1" x14ac:dyDescent="0.25">
      <c r="A306" s="88" t="s">
        <v>1242</v>
      </c>
      <c r="B306" s="76"/>
      <c r="C306" s="76"/>
      <c r="D306" s="76"/>
      <c r="E306" s="81"/>
      <c r="F306" s="81"/>
      <c r="G306" s="81"/>
    </row>
    <row r="307" spans="1:7" s="2" customFormat="1" x14ac:dyDescent="0.25">
      <c r="A307" s="88" t="s">
        <v>1243</v>
      </c>
      <c r="B307" s="76"/>
      <c r="C307" s="76"/>
      <c r="D307" s="76"/>
      <c r="E307" s="81"/>
      <c r="F307" s="81"/>
      <c r="G307" s="81"/>
    </row>
    <row r="308" spans="1:7" s="2" customFormat="1" x14ac:dyDescent="0.25">
      <c r="A308" s="92"/>
      <c r="B308" s="92" t="s">
        <v>1244</v>
      </c>
      <c r="C308" s="92" t="s">
        <v>339</v>
      </c>
      <c r="D308" s="92" t="s">
        <v>1212</v>
      </c>
      <c r="E308" s="92"/>
      <c r="F308" s="92" t="s">
        <v>866</v>
      </c>
      <c r="G308" s="92" t="s">
        <v>1213</v>
      </c>
    </row>
    <row r="309" spans="1:7" s="2" customFormat="1" x14ac:dyDescent="0.25">
      <c r="A309" s="88" t="s">
        <v>1245</v>
      </c>
      <c r="B309" s="76" t="s">
        <v>1246</v>
      </c>
      <c r="C309" s="71">
        <v>541.4462371699999</v>
      </c>
      <c r="D309" s="100">
        <v>4038</v>
      </c>
      <c r="E309" s="81"/>
      <c r="F309" s="101">
        <f>IF($C$327=0,"",IF(C309="[For completion]","",C309/$C$327))</f>
        <v>0.19641227438819051</v>
      </c>
      <c r="G309" s="101">
        <f>IF($D$327=0,"",IF(D309="[For completion]","",D309/$D$327))</f>
        <v>0.15081232492997199</v>
      </c>
    </row>
    <row r="310" spans="1:7" s="2" customFormat="1" x14ac:dyDescent="0.25">
      <c r="A310" s="88" t="s">
        <v>1247</v>
      </c>
      <c r="B310" s="76" t="s">
        <v>1248</v>
      </c>
      <c r="C310" s="71">
        <v>145.95867584999999</v>
      </c>
      <c r="D310" s="100">
        <v>1310</v>
      </c>
      <c r="E310" s="81"/>
      <c r="F310" s="101">
        <f t="shared" ref="F310:F326" si="11">IF($C$327=0,"",IF(C310="[For completion]","",C310/$C$327))</f>
        <v>5.2947224530043469E-2</v>
      </c>
      <c r="G310" s="101">
        <f t="shared" ref="G310:G326" si="12">IF($D$327=0,"",IF(D310="[For completion]","",D310/$D$327))</f>
        <v>4.8926237161531279E-2</v>
      </c>
    </row>
    <row r="311" spans="1:7" s="2" customFormat="1" x14ac:dyDescent="0.25">
      <c r="A311" s="88" t="s">
        <v>1249</v>
      </c>
      <c r="B311" s="76" t="s">
        <v>1250</v>
      </c>
      <c r="C311" s="71">
        <v>329.30147163999999</v>
      </c>
      <c r="D311" s="100">
        <v>3110</v>
      </c>
      <c r="E311" s="81"/>
      <c r="F311" s="101">
        <f t="shared" si="11"/>
        <v>0.11945572166546085</v>
      </c>
      <c r="G311" s="101">
        <f t="shared" si="12"/>
        <v>0.1161531279178338</v>
      </c>
    </row>
    <row r="312" spans="1:7" s="2" customFormat="1" x14ac:dyDescent="0.25">
      <c r="A312" s="88" t="s">
        <v>1251</v>
      </c>
      <c r="B312" s="76" t="s">
        <v>1252</v>
      </c>
      <c r="C312" s="71">
        <v>491.19666615</v>
      </c>
      <c r="D312" s="100">
        <v>4910</v>
      </c>
      <c r="E312" s="81"/>
      <c r="F312" s="101">
        <f t="shared" si="11"/>
        <v>0.17818399639210522</v>
      </c>
      <c r="G312" s="101">
        <f t="shared" si="12"/>
        <v>0.18338001867413631</v>
      </c>
    </row>
    <row r="313" spans="1:7" s="2" customFormat="1" x14ac:dyDescent="0.25">
      <c r="A313" s="88" t="s">
        <v>1253</v>
      </c>
      <c r="B313" s="76" t="s">
        <v>1254</v>
      </c>
      <c r="C313" s="71">
        <v>360.06900514</v>
      </c>
      <c r="D313" s="100">
        <v>3533</v>
      </c>
      <c r="E313" s="81"/>
      <c r="F313" s="101">
        <f t="shared" si="11"/>
        <v>0.13061679513350394</v>
      </c>
      <c r="G313" s="101">
        <f t="shared" si="12"/>
        <v>0.1319514472455649</v>
      </c>
    </row>
    <row r="314" spans="1:7" s="2" customFormat="1" x14ac:dyDescent="0.25">
      <c r="A314" s="88" t="s">
        <v>1255</v>
      </c>
      <c r="B314" s="76" t="s">
        <v>1256</v>
      </c>
      <c r="C314" s="71">
        <v>333.48492183999997</v>
      </c>
      <c r="D314" s="100">
        <v>3517</v>
      </c>
      <c r="E314" s="81"/>
      <c r="F314" s="101">
        <f t="shared" si="11"/>
        <v>0.12097328871489949</v>
      </c>
      <c r="G314" s="101">
        <f t="shared" si="12"/>
        <v>0.13135387488328665</v>
      </c>
    </row>
    <row r="315" spans="1:7" s="2" customFormat="1" x14ac:dyDescent="0.25">
      <c r="A315" s="88" t="s">
        <v>1257</v>
      </c>
      <c r="B315" s="76" t="s">
        <v>1258</v>
      </c>
      <c r="C315" s="71">
        <v>294.29660916</v>
      </c>
      <c r="D315" s="100">
        <v>3338</v>
      </c>
      <c r="E315" s="81"/>
      <c r="F315" s="101">
        <f t="shared" si="11"/>
        <v>0.1067575363566507</v>
      </c>
      <c r="G315" s="101">
        <f t="shared" si="12"/>
        <v>0.12466853408029879</v>
      </c>
    </row>
    <row r="316" spans="1:7" s="2" customFormat="1" x14ac:dyDescent="0.25">
      <c r="A316" s="88" t="s">
        <v>1259</v>
      </c>
      <c r="B316" s="76"/>
      <c r="C316" s="71"/>
      <c r="D316" s="100"/>
      <c r="E316" s="81"/>
      <c r="F316" s="101">
        <f t="shared" si="11"/>
        <v>0</v>
      </c>
      <c r="G316" s="101">
        <f t="shared" si="12"/>
        <v>0</v>
      </c>
    </row>
    <row r="317" spans="1:7" s="2" customFormat="1" x14ac:dyDescent="0.25">
      <c r="A317" s="88" t="s">
        <v>1260</v>
      </c>
      <c r="B317" s="76"/>
      <c r="C317" s="71"/>
      <c r="D317" s="100"/>
      <c r="E317" s="81"/>
      <c r="F317" s="101">
        <f t="shared" si="11"/>
        <v>0</v>
      </c>
      <c r="G317" s="101">
        <f t="shared" si="12"/>
        <v>0</v>
      </c>
    </row>
    <row r="318" spans="1:7" s="2" customFormat="1" x14ac:dyDescent="0.25">
      <c r="A318" s="88" t="s">
        <v>1261</v>
      </c>
      <c r="B318" s="76"/>
      <c r="C318" s="71"/>
      <c r="D318" s="100"/>
      <c r="E318" s="81"/>
      <c r="F318" s="101">
        <f t="shared" si="11"/>
        <v>0</v>
      </c>
      <c r="G318" s="101">
        <f t="shared" si="12"/>
        <v>0</v>
      </c>
    </row>
    <row r="319" spans="1:7" s="2" customFormat="1" x14ac:dyDescent="0.25">
      <c r="A319" s="88" t="s">
        <v>1262</v>
      </c>
      <c r="B319" s="76"/>
      <c r="C319" s="71"/>
      <c r="D319" s="100"/>
      <c r="E319" s="81"/>
      <c r="F319" s="101">
        <f t="shared" si="11"/>
        <v>0</v>
      </c>
      <c r="G319" s="101">
        <f t="shared" si="12"/>
        <v>0</v>
      </c>
    </row>
    <row r="320" spans="1:7" s="2" customFormat="1" x14ac:dyDescent="0.25">
      <c r="A320" s="88" t="s">
        <v>1263</v>
      </c>
      <c r="B320" s="76"/>
      <c r="C320" s="71"/>
      <c r="D320" s="100"/>
      <c r="E320" s="81"/>
      <c r="F320" s="101">
        <f>IF($C$327=0,"",IF(C320="[For completion]","",C320/$C$327))</f>
        <v>0</v>
      </c>
      <c r="G320" s="101">
        <f t="shared" si="12"/>
        <v>0</v>
      </c>
    </row>
    <row r="321" spans="1:7" s="2" customFormat="1" x14ac:dyDescent="0.25">
      <c r="A321" s="88" t="s">
        <v>1264</v>
      </c>
      <c r="B321" s="76"/>
      <c r="C321" s="71"/>
      <c r="D321" s="100"/>
      <c r="E321" s="81"/>
      <c r="F321" s="101">
        <f t="shared" si="11"/>
        <v>0</v>
      </c>
      <c r="G321" s="101">
        <f t="shared" si="12"/>
        <v>0</v>
      </c>
    </row>
    <row r="322" spans="1:7" s="2" customFormat="1" x14ac:dyDescent="0.25">
      <c r="A322" s="88" t="s">
        <v>1265</v>
      </c>
      <c r="B322" s="76"/>
      <c r="C322" s="71"/>
      <c r="D322" s="100"/>
      <c r="E322" s="81"/>
      <c r="F322" s="101">
        <f t="shared" si="11"/>
        <v>0</v>
      </c>
      <c r="G322" s="101">
        <f t="shared" si="12"/>
        <v>0</v>
      </c>
    </row>
    <row r="323" spans="1:7" s="2" customFormat="1" x14ac:dyDescent="0.25">
      <c r="A323" s="88" t="s">
        <v>1266</v>
      </c>
      <c r="B323" s="76"/>
      <c r="C323" s="71"/>
      <c r="D323" s="100"/>
      <c r="E323" s="81"/>
      <c r="F323" s="101">
        <f t="shared" si="11"/>
        <v>0</v>
      </c>
      <c r="G323" s="101">
        <f t="shared" si="12"/>
        <v>0</v>
      </c>
    </row>
    <row r="324" spans="1:7" s="2" customFormat="1" x14ac:dyDescent="0.25">
      <c r="A324" s="88" t="s">
        <v>1267</v>
      </c>
      <c r="B324" s="76"/>
      <c r="C324" s="71"/>
      <c r="D324" s="100"/>
      <c r="E324" s="81"/>
      <c r="F324" s="101">
        <f t="shared" si="11"/>
        <v>0</v>
      </c>
      <c r="G324" s="101">
        <f t="shared" si="12"/>
        <v>0</v>
      </c>
    </row>
    <row r="325" spans="1:7" s="2" customFormat="1" x14ac:dyDescent="0.25">
      <c r="A325" s="88" t="s">
        <v>1268</v>
      </c>
      <c r="B325" s="76"/>
      <c r="C325" s="71"/>
      <c r="D325" s="100"/>
      <c r="E325" s="81"/>
      <c r="F325" s="101">
        <f t="shared" si="11"/>
        <v>0</v>
      </c>
      <c r="G325" s="101">
        <f t="shared" si="12"/>
        <v>0</v>
      </c>
    </row>
    <row r="326" spans="1:7" s="2" customFormat="1" x14ac:dyDescent="0.25">
      <c r="A326" s="88" t="s">
        <v>1269</v>
      </c>
      <c r="B326" s="88" t="s">
        <v>1239</v>
      </c>
      <c r="C326" s="71">
        <v>260.92869707</v>
      </c>
      <c r="D326" s="100">
        <v>3019</v>
      </c>
      <c r="E326" s="81"/>
      <c r="F326" s="101">
        <f t="shared" si="11"/>
        <v>9.4653162819145889E-2</v>
      </c>
      <c r="G326" s="101">
        <f t="shared" si="12"/>
        <v>0.11275443510737629</v>
      </c>
    </row>
    <row r="327" spans="1:7" s="2" customFormat="1" x14ac:dyDescent="0.25">
      <c r="A327" s="88" t="s">
        <v>1270</v>
      </c>
      <c r="B327" s="88" t="s">
        <v>380</v>
      </c>
      <c r="C327" s="104">
        <f>SUM(C309:C326)</f>
        <v>2756.6822840199998</v>
      </c>
      <c r="D327" s="88">
        <f>SUM(D309:D326)</f>
        <v>26775</v>
      </c>
      <c r="E327" s="81"/>
      <c r="F327" s="101">
        <f>SUM(F309:F326)</f>
        <v>1</v>
      </c>
      <c r="G327" s="101">
        <f>SUM(G309:G326)</f>
        <v>0.99999999999999989</v>
      </c>
    </row>
    <row r="328" spans="1:7" s="2" customFormat="1" x14ac:dyDescent="0.25">
      <c r="A328" s="88" t="s">
        <v>1271</v>
      </c>
      <c r="B328" s="76"/>
      <c r="C328" s="76"/>
      <c r="D328" s="76"/>
      <c r="E328" s="81"/>
      <c r="F328" s="81"/>
      <c r="G328" s="81"/>
    </row>
    <row r="329" spans="1:7" s="2" customFormat="1" x14ac:dyDescent="0.25">
      <c r="A329" s="88" t="s">
        <v>1272</v>
      </c>
      <c r="B329" s="76"/>
      <c r="C329" s="76"/>
      <c r="D329" s="76"/>
      <c r="E329" s="81"/>
      <c r="F329" s="81"/>
      <c r="G329" s="81"/>
    </row>
    <row r="330" spans="1:7" s="2" customFormat="1" x14ac:dyDescent="0.25">
      <c r="A330" s="88" t="s">
        <v>1273</v>
      </c>
      <c r="B330" s="76"/>
      <c r="C330" s="76"/>
      <c r="D330" s="76"/>
      <c r="E330" s="81"/>
      <c r="F330" s="81"/>
      <c r="G330" s="81"/>
    </row>
    <row r="331" spans="1:7" s="2" customFormat="1" x14ac:dyDescent="0.25">
      <c r="A331" s="92"/>
      <c r="B331" s="92" t="s">
        <v>1274</v>
      </c>
      <c r="C331" s="92" t="s">
        <v>339</v>
      </c>
      <c r="D331" s="92" t="s">
        <v>1212</v>
      </c>
      <c r="E331" s="92"/>
      <c r="F331" s="92" t="s">
        <v>866</v>
      </c>
      <c r="G331" s="92" t="s">
        <v>1213</v>
      </c>
    </row>
    <row r="332" spans="1:7" s="2" customFormat="1" x14ac:dyDescent="0.25">
      <c r="A332" s="88" t="s">
        <v>1275</v>
      </c>
      <c r="B332" s="88" t="s">
        <v>1276</v>
      </c>
      <c r="C332" s="71">
        <v>93.669227269999993</v>
      </c>
      <c r="D332" s="100">
        <v>924</v>
      </c>
      <c r="E332" s="81"/>
      <c r="F332" s="101">
        <f>IF($C$345=0,"",IF(C332="[For completion]","",C332/$C$345))</f>
        <v>3.3978970958308811E-2</v>
      </c>
      <c r="G332" s="101">
        <f>IF($D$345=0,"",IF(D332="[For completion]","",D332/$D$345))</f>
        <v>3.4509803921568626E-2</v>
      </c>
    </row>
    <row r="333" spans="1:7" s="2" customFormat="1" x14ac:dyDescent="0.25">
      <c r="A333" s="88" t="s">
        <v>1277</v>
      </c>
      <c r="B333" s="88" t="s">
        <v>1278</v>
      </c>
      <c r="C333" s="71">
        <v>68.618005549999992</v>
      </c>
      <c r="D333" s="100">
        <v>602</v>
      </c>
      <c r="E333" s="81"/>
      <c r="F333" s="101">
        <f t="shared" ref="F333:F344" si="13">IF($C$345=0,"",IF(C333="[For completion]","",C333/$C$345))</f>
        <v>2.4891517585383865E-2</v>
      </c>
      <c r="G333" s="101">
        <f t="shared" ref="G333:G344" si="14">IF($D$345=0,"",IF(D333="[For completion]","",D333/$D$345))</f>
        <v>2.2483660130718956E-2</v>
      </c>
    </row>
    <row r="334" spans="1:7" s="2" customFormat="1" x14ac:dyDescent="0.25">
      <c r="A334" s="88" t="s">
        <v>1279</v>
      </c>
      <c r="B334" s="88" t="s">
        <v>1280</v>
      </c>
      <c r="C334" s="71">
        <v>177.31414418</v>
      </c>
      <c r="D334" s="100">
        <v>1829</v>
      </c>
      <c r="E334" s="81"/>
      <c r="F334" s="101">
        <f t="shared" si="13"/>
        <v>6.4321574237212159E-2</v>
      </c>
      <c r="G334" s="101">
        <f t="shared" si="14"/>
        <v>6.8309990662931835E-2</v>
      </c>
    </row>
    <row r="335" spans="1:7" s="2" customFormat="1" x14ac:dyDescent="0.25">
      <c r="A335" s="88" t="s">
        <v>1281</v>
      </c>
      <c r="B335" s="88" t="s">
        <v>1282</v>
      </c>
      <c r="C335" s="71">
        <v>276.85393663000002</v>
      </c>
      <c r="D335" s="100">
        <v>2890</v>
      </c>
      <c r="E335" s="81"/>
      <c r="F335" s="101">
        <f t="shared" si="13"/>
        <v>0.10043012146697983</v>
      </c>
      <c r="G335" s="101">
        <f t="shared" si="14"/>
        <v>0.10793650793650794</v>
      </c>
    </row>
    <row r="336" spans="1:7" s="2" customFormat="1" x14ac:dyDescent="0.25">
      <c r="A336" s="88" t="s">
        <v>1283</v>
      </c>
      <c r="B336" s="88" t="s">
        <v>1284</v>
      </c>
      <c r="C336" s="71">
        <v>342.89245499000003</v>
      </c>
      <c r="D336" s="100">
        <v>3315</v>
      </c>
      <c r="E336" s="81"/>
      <c r="F336" s="101">
        <f t="shared" si="13"/>
        <v>0.1243859174405723</v>
      </c>
      <c r="G336" s="101">
        <f t="shared" si="14"/>
        <v>0.12380952380952381</v>
      </c>
    </row>
    <row r="337" spans="1:7" s="2" customFormat="1" x14ac:dyDescent="0.25">
      <c r="A337" s="88" t="s">
        <v>1285</v>
      </c>
      <c r="B337" s="88" t="s">
        <v>1286</v>
      </c>
      <c r="C337" s="71">
        <v>173.90886283</v>
      </c>
      <c r="D337" s="100">
        <v>1714</v>
      </c>
      <c r="E337" s="81"/>
      <c r="F337" s="101">
        <f t="shared" si="13"/>
        <v>6.3086291749368043E-2</v>
      </c>
      <c r="G337" s="101">
        <f t="shared" si="14"/>
        <v>6.4014939309056954E-2</v>
      </c>
    </row>
    <row r="338" spans="1:7" s="2" customFormat="1" x14ac:dyDescent="0.25">
      <c r="A338" s="88" t="s">
        <v>1287</v>
      </c>
      <c r="B338" s="88" t="s">
        <v>1288</v>
      </c>
      <c r="C338" s="71">
        <v>273.76171812000001</v>
      </c>
      <c r="D338" s="100">
        <v>2684</v>
      </c>
      <c r="E338" s="81"/>
      <c r="F338" s="101">
        <f t="shared" si="13"/>
        <v>9.9308404057641422E-2</v>
      </c>
      <c r="G338" s="101">
        <f t="shared" si="14"/>
        <v>0.10024276377217553</v>
      </c>
    </row>
    <row r="339" spans="1:7" s="2" customFormat="1" x14ac:dyDescent="0.25">
      <c r="A339" s="88" t="s">
        <v>1289</v>
      </c>
      <c r="B339" s="88" t="s">
        <v>1290</v>
      </c>
      <c r="C339" s="71">
        <v>197.0053724</v>
      </c>
      <c r="D339" s="100">
        <v>2180</v>
      </c>
      <c r="E339" s="81"/>
      <c r="F339" s="101">
        <f t="shared" si="13"/>
        <v>7.1464663716237928E-2</v>
      </c>
      <c r="G339" s="101">
        <f t="shared" si="14"/>
        <v>8.1419234360410833E-2</v>
      </c>
    </row>
    <row r="340" spans="1:7" s="2" customFormat="1" x14ac:dyDescent="0.25">
      <c r="A340" s="88" t="s">
        <v>1291</v>
      </c>
      <c r="B340" s="88" t="s">
        <v>1292</v>
      </c>
      <c r="C340" s="71">
        <v>340.58198807999997</v>
      </c>
      <c r="D340" s="100">
        <v>3780</v>
      </c>
      <c r="E340" s="81"/>
      <c r="F340" s="101">
        <f t="shared" si="13"/>
        <v>0.12354778425293823</v>
      </c>
      <c r="G340" s="101">
        <f t="shared" si="14"/>
        <v>0.14117647058823529</v>
      </c>
    </row>
    <row r="341" spans="1:7" s="2" customFormat="1" x14ac:dyDescent="0.25">
      <c r="A341" s="88" t="s">
        <v>1293</v>
      </c>
      <c r="B341" s="88" t="s">
        <v>1294</v>
      </c>
      <c r="C341" s="71">
        <v>219.58298359</v>
      </c>
      <c r="D341" s="100">
        <v>2517</v>
      </c>
      <c r="F341" s="101">
        <f t="shared" si="13"/>
        <v>7.9654802754341239E-2</v>
      </c>
      <c r="G341" s="101">
        <f t="shared" si="14"/>
        <v>9.4005602240896352E-2</v>
      </c>
    </row>
    <row r="342" spans="1:7" s="2" customFormat="1" x14ac:dyDescent="0.25">
      <c r="A342" s="88" t="s">
        <v>1295</v>
      </c>
      <c r="B342" s="88" t="s">
        <v>1296</v>
      </c>
      <c r="C342" s="71">
        <v>274.92791768000001</v>
      </c>
      <c r="D342" s="100">
        <v>2263</v>
      </c>
      <c r="F342" s="101">
        <f t="shared" si="13"/>
        <v>9.9731448659756167E-2</v>
      </c>
      <c r="G342" s="101">
        <f t="shared" si="14"/>
        <v>8.4519140989729222E-2</v>
      </c>
    </row>
    <row r="343" spans="1:7" s="2" customFormat="1" x14ac:dyDescent="0.25">
      <c r="A343" s="88" t="s">
        <v>1297</v>
      </c>
      <c r="B343" s="88" t="s">
        <v>1298</v>
      </c>
      <c r="C343" s="71">
        <v>317.07117599000003</v>
      </c>
      <c r="D343" s="100">
        <v>2060</v>
      </c>
      <c r="E343" s="81"/>
      <c r="F343" s="101">
        <f t="shared" si="13"/>
        <v>0.11501912201779856</v>
      </c>
      <c r="G343" s="101">
        <f t="shared" si="14"/>
        <v>7.6937441643324E-2</v>
      </c>
    </row>
    <row r="344" spans="1:7" s="2" customFormat="1" x14ac:dyDescent="0.25">
      <c r="A344" s="88" t="s">
        <v>1299</v>
      </c>
      <c r="B344" s="88" t="s">
        <v>1239</v>
      </c>
      <c r="C344" s="71">
        <v>0.49449671000000001</v>
      </c>
      <c r="D344" s="100">
        <v>17</v>
      </c>
      <c r="F344" s="101">
        <f t="shared" si="13"/>
        <v>1.7938110346139995E-4</v>
      </c>
      <c r="G344" s="101">
        <f t="shared" si="14"/>
        <v>6.3492063492063492E-4</v>
      </c>
    </row>
    <row r="345" spans="1:7" s="2" customFormat="1" x14ac:dyDescent="0.25">
      <c r="A345" s="88" t="s">
        <v>1300</v>
      </c>
      <c r="B345" s="88" t="s">
        <v>380</v>
      </c>
      <c r="C345" s="104">
        <f>SUM(C332:C344)</f>
        <v>2756.6822840200002</v>
      </c>
      <c r="D345" s="88">
        <f>SUM(D332:D344)</f>
        <v>26775</v>
      </c>
      <c r="E345" s="81"/>
      <c r="F345" s="101">
        <f>SUM(F332:F344)</f>
        <v>0.99999999999999989</v>
      </c>
      <c r="G345" s="101">
        <f>SUM(G332:G344)</f>
        <v>1</v>
      </c>
    </row>
    <row r="346" spans="1:7" s="2" customFormat="1" x14ac:dyDescent="0.25">
      <c r="A346" s="88" t="s">
        <v>1301</v>
      </c>
      <c r="B346" s="76"/>
      <c r="C346" s="71"/>
      <c r="D346" s="76"/>
      <c r="E346" s="81"/>
      <c r="F346" s="122"/>
      <c r="G346" s="122"/>
    </row>
    <row r="347" spans="1:7" s="2" customFormat="1" x14ac:dyDescent="0.25">
      <c r="A347" s="88" t="s">
        <v>1302</v>
      </c>
      <c r="B347" s="76"/>
      <c r="C347" s="71"/>
      <c r="D347" s="76"/>
      <c r="E347" s="81"/>
      <c r="F347" s="122"/>
      <c r="G347" s="122"/>
    </row>
    <row r="348" spans="1:7" s="2" customFormat="1" x14ac:dyDescent="0.25">
      <c r="A348" s="88" t="s">
        <v>1303</v>
      </c>
    </row>
    <row r="349" spans="1:7" s="2" customFormat="1" x14ac:dyDescent="0.25">
      <c r="A349" s="88" t="s">
        <v>1304</v>
      </c>
    </row>
    <row r="350" spans="1:7" s="2" customFormat="1" x14ac:dyDescent="0.25">
      <c r="A350" s="88" t="s">
        <v>1305</v>
      </c>
      <c r="B350" s="76"/>
      <c r="C350" s="71"/>
      <c r="D350" s="76"/>
      <c r="E350" s="81"/>
      <c r="F350" s="122"/>
      <c r="G350" s="122"/>
    </row>
    <row r="351" spans="1:7" s="2" customFormat="1" x14ac:dyDescent="0.25">
      <c r="A351" s="88" t="s">
        <v>1306</v>
      </c>
      <c r="B351" s="76"/>
      <c r="C351" s="71"/>
      <c r="D351" s="76"/>
      <c r="E351" s="81"/>
      <c r="F351" s="122"/>
      <c r="G351" s="122"/>
    </row>
    <row r="352" spans="1:7" s="2" customFormat="1" x14ac:dyDescent="0.25">
      <c r="A352" s="88" t="s">
        <v>1307</v>
      </c>
      <c r="B352" s="76"/>
      <c r="C352" s="71"/>
      <c r="D352" s="76"/>
      <c r="E352" s="81"/>
      <c r="F352" s="122"/>
      <c r="G352" s="122"/>
    </row>
    <row r="353" spans="1:7" s="2" customFormat="1" x14ac:dyDescent="0.25">
      <c r="A353" s="88" t="s">
        <v>1308</v>
      </c>
      <c r="B353" s="76"/>
      <c r="C353" s="71"/>
      <c r="D353" s="76"/>
      <c r="E353" s="81"/>
      <c r="F353" s="122"/>
      <c r="G353" s="122"/>
    </row>
    <row r="354" spans="1:7" s="2" customFormat="1" x14ac:dyDescent="0.25">
      <c r="A354" s="88" t="s">
        <v>1309</v>
      </c>
      <c r="B354" s="76"/>
      <c r="C354" s="76"/>
      <c r="D354" s="76"/>
      <c r="E354" s="81"/>
      <c r="F354" s="81"/>
      <c r="G354" s="81"/>
    </row>
    <row r="355" spans="1:7" s="2" customFormat="1" x14ac:dyDescent="0.25">
      <c r="A355" s="88" t="s">
        <v>1310</v>
      </c>
      <c r="B355" s="76"/>
      <c r="C355" s="76"/>
      <c r="D355" s="76"/>
      <c r="E355" s="81"/>
      <c r="F355" s="81"/>
      <c r="G355" s="81"/>
    </row>
    <row r="356" spans="1:7" s="2" customFormat="1" x14ac:dyDescent="0.25">
      <c r="A356" s="92"/>
      <c r="B356" s="92" t="s">
        <v>1311</v>
      </c>
      <c r="C356" s="92" t="s">
        <v>339</v>
      </c>
      <c r="D356" s="92" t="s">
        <v>1212</v>
      </c>
      <c r="E356" s="92"/>
      <c r="F356" s="92" t="s">
        <v>866</v>
      </c>
      <c r="G356" s="92" t="s">
        <v>1213</v>
      </c>
    </row>
    <row r="357" spans="1:7" s="2" customFormat="1" x14ac:dyDescent="0.25">
      <c r="A357" s="88" t="s">
        <v>1312</v>
      </c>
      <c r="B357" s="88" t="s">
        <v>1313</v>
      </c>
      <c r="C357" s="71">
        <v>314.7</v>
      </c>
      <c r="D357" s="100">
        <v>3132</v>
      </c>
      <c r="E357" s="81"/>
      <c r="F357" s="101">
        <f>IF($C$364=0,"",IF(C357="[For completion]","",C357/$C$364))</f>
        <v>0.11415823266949614</v>
      </c>
      <c r="G357" s="101">
        <f>IF($D$364=0,"",IF(D357="[For completion]","",D357/$D$364))</f>
        <v>0.11697478991596638</v>
      </c>
    </row>
    <row r="358" spans="1:7" s="2" customFormat="1" x14ac:dyDescent="0.25">
      <c r="A358" s="88" t="s">
        <v>1314</v>
      </c>
      <c r="B358" s="116" t="s">
        <v>1315</v>
      </c>
      <c r="C358" s="71">
        <v>2236</v>
      </c>
      <c r="D358" s="100">
        <v>22059</v>
      </c>
      <c r="E358" s="81"/>
      <c r="F358" s="101">
        <f t="shared" ref="F358:F363" si="15">IF($C$364=0,"",IF(C358="[For completion]","",C358/$C$364))</f>
        <v>0.81111473863677586</v>
      </c>
      <c r="G358" s="101">
        <f t="shared" ref="G358:G363" si="16">IF($D$364=0,"",IF(D358="[For completion]","",D358/$D$364))</f>
        <v>0.8238655462184874</v>
      </c>
    </row>
    <row r="359" spans="1:7" s="2" customFormat="1" x14ac:dyDescent="0.25">
      <c r="A359" s="88" t="s">
        <v>1316</v>
      </c>
      <c r="B359" s="88" t="s">
        <v>1317</v>
      </c>
      <c r="C359" s="71">
        <v>0</v>
      </c>
      <c r="D359" s="100">
        <v>0</v>
      </c>
      <c r="E359" s="81"/>
      <c r="F359" s="101">
        <f t="shared" si="15"/>
        <v>0</v>
      </c>
      <c r="G359" s="101">
        <f t="shared" si="16"/>
        <v>0</v>
      </c>
    </row>
    <row r="360" spans="1:7" s="2" customFormat="1" x14ac:dyDescent="0.25">
      <c r="A360" s="88" t="s">
        <v>1318</v>
      </c>
      <c r="B360" s="88" t="s">
        <v>1319</v>
      </c>
      <c r="C360" s="71">
        <v>202.8</v>
      </c>
      <c r="D360" s="100">
        <v>1549</v>
      </c>
      <c r="E360" s="81"/>
      <c r="F360" s="101">
        <f t="shared" si="15"/>
        <v>7.3566220481009914E-2</v>
      </c>
      <c r="G360" s="101">
        <f t="shared" si="16"/>
        <v>5.7852474323062557E-2</v>
      </c>
    </row>
    <row r="361" spans="1:7" s="2" customFormat="1" x14ac:dyDescent="0.25">
      <c r="A361" s="88" t="s">
        <v>1320</v>
      </c>
      <c r="B361" s="88" t="s">
        <v>1321</v>
      </c>
      <c r="C361" s="71">
        <v>0.7</v>
      </c>
      <c r="D361" s="100">
        <v>7</v>
      </c>
      <c r="E361" s="81"/>
      <c r="F361" s="101">
        <f t="shared" si="15"/>
        <v>2.5392679653208548E-4</v>
      </c>
      <c r="G361" s="101">
        <f t="shared" si="16"/>
        <v>2.6143790849673205E-4</v>
      </c>
    </row>
    <row r="362" spans="1:7" s="2" customFormat="1" x14ac:dyDescent="0.25">
      <c r="A362" s="88" t="s">
        <v>1322</v>
      </c>
      <c r="B362" s="88" t="s">
        <v>1323</v>
      </c>
      <c r="C362" s="71">
        <v>2</v>
      </c>
      <c r="D362" s="100">
        <v>16</v>
      </c>
      <c r="E362" s="81"/>
      <c r="F362" s="101">
        <f t="shared" si="15"/>
        <v>7.2550513294881568E-4</v>
      </c>
      <c r="G362" s="101">
        <f t="shared" si="16"/>
        <v>5.9757236227824461E-4</v>
      </c>
    </row>
    <row r="363" spans="1:7" s="2" customFormat="1" x14ac:dyDescent="0.25">
      <c r="A363" s="88" t="s">
        <v>1324</v>
      </c>
      <c r="B363" s="88" t="s">
        <v>743</v>
      </c>
      <c r="C363" s="71">
        <v>0.5</v>
      </c>
      <c r="D363" s="100">
        <v>12</v>
      </c>
      <c r="E363" s="81"/>
      <c r="F363" s="101">
        <f t="shared" si="15"/>
        <v>1.8137628323720392E-4</v>
      </c>
      <c r="G363" s="101">
        <f t="shared" si="16"/>
        <v>4.4817927170868349E-4</v>
      </c>
    </row>
    <row r="364" spans="1:7" s="2" customFormat="1" x14ac:dyDescent="0.25">
      <c r="A364" s="88" t="s">
        <v>1325</v>
      </c>
      <c r="B364" s="88" t="s">
        <v>380</v>
      </c>
      <c r="C364" s="104">
        <f>SUM(C357:C363)</f>
        <v>2756.7</v>
      </c>
      <c r="D364" s="88">
        <f>SUM(D357:D363)</f>
        <v>26775</v>
      </c>
      <c r="E364" s="81"/>
      <c r="F364" s="101">
        <f>SUM(F357:F363)</f>
        <v>1</v>
      </c>
      <c r="G364" s="101">
        <f>SUM(G357:G363)</f>
        <v>0.99999999999999989</v>
      </c>
    </row>
    <row r="365" spans="1:7" s="2" customFormat="1" x14ac:dyDescent="0.25">
      <c r="A365" s="88" t="s">
        <v>1326</v>
      </c>
      <c r="B365" s="76"/>
      <c r="C365" s="76"/>
      <c r="D365" s="76"/>
      <c r="E365" s="81"/>
      <c r="F365" s="81"/>
      <c r="G365" s="81"/>
    </row>
    <row r="366" spans="1:7" s="2" customFormat="1" ht="15" customHeight="1" x14ac:dyDescent="0.25">
      <c r="A366" s="92"/>
      <c r="B366" s="92" t="s">
        <v>1327</v>
      </c>
      <c r="C366" s="92" t="s">
        <v>1328</v>
      </c>
      <c r="D366" s="92" t="s">
        <v>1329</v>
      </c>
      <c r="E366" s="92"/>
      <c r="F366" s="92" t="s">
        <v>1330</v>
      </c>
      <c r="G366" s="92" t="s">
        <v>1331</v>
      </c>
    </row>
    <row r="367" spans="1:7" s="2" customFormat="1" x14ac:dyDescent="0.25">
      <c r="A367" s="88" t="s">
        <v>1332</v>
      </c>
      <c r="B367" s="88" t="s">
        <v>1313</v>
      </c>
      <c r="C367" s="180" t="s">
        <v>460</v>
      </c>
      <c r="D367" s="180" t="s">
        <v>460</v>
      </c>
      <c r="E367" s="73"/>
      <c r="F367" s="180" t="s">
        <v>460</v>
      </c>
      <c r="G367" s="180" t="s">
        <v>460</v>
      </c>
    </row>
    <row r="368" spans="1:7" s="2" customFormat="1" x14ac:dyDescent="0.25">
      <c r="A368" s="88" t="s">
        <v>1333</v>
      </c>
      <c r="B368" s="88" t="s">
        <v>1315</v>
      </c>
      <c r="C368" s="180" t="s">
        <v>460</v>
      </c>
      <c r="D368" s="180" t="s">
        <v>460</v>
      </c>
      <c r="E368" s="73"/>
      <c r="F368" s="180" t="s">
        <v>460</v>
      </c>
      <c r="G368" s="180" t="s">
        <v>460</v>
      </c>
    </row>
    <row r="369" spans="1:7" s="2" customFormat="1" x14ac:dyDescent="0.25">
      <c r="A369" s="88" t="s">
        <v>1334</v>
      </c>
      <c r="B369" s="88" t="s">
        <v>1317</v>
      </c>
      <c r="C369" s="180" t="s">
        <v>460</v>
      </c>
      <c r="D369" s="180" t="s">
        <v>460</v>
      </c>
      <c r="E369" s="73"/>
      <c r="F369" s="180" t="s">
        <v>460</v>
      </c>
      <c r="G369" s="180" t="s">
        <v>460</v>
      </c>
    </row>
    <row r="370" spans="1:7" s="2" customFormat="1" x14ac:dyDescent="0.25">
      <c r="A370" s="88" t="s">
        <v>1335</v>
      </c>
      <c r="B370" s="88" t="s">
        <v>1319</v>
      </c>
      <c r="C370" s="180" t="s">
        <v>460</v>
      </c>
      <c r="D370" s="180" t="s">
        <v>460</v>
      </c>
      <c r="E370" s="73"/>
      <c r="F370" s="180" t="s">
        <v>460</v>
      </c>
      <c r="G370" s="180" t="s">
        <v>460</v>
      </c>
    </row>
    <row r="371" spans="1:7" s="2" customFormat="1" x14ac:dyDescent="0.25">
      <c r="A371" s="88" t="s">
        <v>1336</v>
      </c>
      <c r="B371" s="88" t="s">
        <v>1321</v>
      </c>
      <c r="C371" s="180" t="s">
        <v>460</v>
      </c>
      <c r="D371" s="180" t="s">
        <v>460</v>
      </c>
      <c r="E371" s="73"/>
      <c r="F371" s="180" t="s">
        <v>460</v>
      </c>
      <c r="G371" s="180" t="s">
        <v>460</v>
      </c>
    </row>
    <row r="372" spans="1:7" s="2" customFormat="1" x14ac:dyDescent="0.25">
      <c r="A372" s="88" t="s">
        <v>1337</v>
      </c>
      <c r="B372" s="88" t="s">
        <v>1323</v>
      </c>
      <c r="C372" s="180" t="s">
        <v>460</v>
      </c>
      <c r="D372" s="180" t="s">
        <v>460</v>
      </c>
      <c r="E372" s="73"/>
      <c r="F372" s="180" t="s">
        <v>460</v>
      </c>
      <c r="G372" s="180" t="s">
        <v>460</v>
      </c>
    </row>
    <row r="373" spans="1:7" s="2" customFormat="1" x14ac:dyDescent="0.25">
      <c r="A373" s="88" t="s">
        <v>1338</v>
      </c>
      <c r="B373" s="88" t="s">
        <v>743</v>
      </c>
      <c r="C373" s="180" t="s">
        <v>460</v>
      </c>
      <c r="D373" s="180" t="s">
        <v>460</v>
      </c>
      <c r="E373" s="73"/>
      <c r="F373" s="180" t="s">
        <v>460</v>
      </c>
      <c r="G373" s="180" t="s">
        <v>460</v>
      </c>
    </row>
    <row r="374" spans="1:7" s="2" customFormat="1" x14ac:dyDescent="0.25">
      <c r="A374" s="88" t="s">
        <v>1339</v>
      </c>
      <c r="B374" s="88" t="s">
        <v>380</v>
      </c>
      <c r="C374" s="104">
        <f>SUM(C367:C373)</f>
        <v>0</v>
      </c>
      <c r="D374" s="104">
        <f>SUM(D367:D373)</f>
        <v>0</v>
      </c>
      <c r="E374" s="73"/>
      <c r="F374" s="71"/>
      <c r="G374" s="122"/>
    </row>
    <row r="375" spans="1:7" s="2" customFormat="1" x14ac:dyDescent="0.25">
      <c r="A375" s="88" t="s">
        <v>1340</v>
      </c>
      <c r="B375" s="88" t="s">
        <v>1341</v>
      </c>
      <c r="C375" s="76"/>
      <c r="D375" s="76"/>
      <c r="E375" s="73"/>
      <c r="F375" s="180" t="s">
        <v>460</v>
      </c>
      <c r="G375" s="101" t="str">
        <f>IF($D$385=0,"",IF(D374="[For completion]","",D374/$D$385))</f>
        <v/>
      </c>
    </row>
    <row r="376" spans="1:7" s="2" customFormat="1" x14ac:dyDescent="0.25">
      <c r="A376" s="88" t="s">
        <v>1342</v>
      </c>
      <c r="B376" s="76"/>
      <c r="C376" s="76"/>
      <c r="D376" s="76"/>
      <c r="E376" s="76"/>
      <c r="F376" s="76"/>
      <c r="G376" s="122" t="str">
        <f>IF($D$385=0,"",IF(D375="[For completion]","",D375/$D$385))</f>
        <v/>
      </c>
    </row>
    <row r="377" spans="1:7" s="2" customFormat="1" x14ac:dyDescent="0.25">
      <c r="A377" s="88" t="s">
        <v>1343</v>
      </c>
      <c r="B377" s="76"/>
      <c r="C377" s="71"/>
      <c r="D377" s="76"/>
      <c r="E377" s="73"/>
      <c r="F377" s="122"/>
      <c r="G377" s="122" t="str">
        <f t="shared" ref="G377:G385" si="17">IF($D$385=0,"",IF(D377="[For completion]","",D377/$D$385))</f>
        <v/>
      </c>
    </row>
    <row r="378" spans="1:7" s="2" customFormat="1" x14ac:dyDescent="0.25">
      <c r="A378" s="88" t="s">
        <v>1344</v>
      </c>
      <c r="B378" s="76"/>
      <c r="C378" s="71"/>
      <c r="D378" s="76"/>
      <c r="E378" s="73"/>
      <c r="F378" s="122"/>
      <c r="G378" s="122" t="str">
        <f t="shared" si="17"/>
        <v/>
      </c>
    </row>
    <row r="379" spans="1:7" s="2" customFormat="1" x14ac:dyDescent="0.25">
      <c r="A379" s="88" t="s">
        <v>1345</v>
      </c>
      <c r="B379" s="76"/>
      <c r="C379" s="71"/>
      <c r="D379" s="76"/>
      <c r="E379" s="73"/>
      <c r="F379" s="122"/>
      <c r="G379" s="122" t="str">
        <f t="shared" si="17"/>
        <v/>
      </c>
    </row>
    <row r="380" spans="1:7" s="2" customFormat="1" x14ac:dyDescent="0.25">
      <c r="A380" s="88" t="s">
        <v>1346</v>
      </c>
      <c r="B380" s="76"/>
      <c r="C380" s="71"/>
      <c r="D380" s="76"/>
      <c r="E380" s="73"/>
      <c r="F380" s="122"/>
      <c r="G380" s="122" t="str">
        <f t="shared" si="17"/>
        <v/>
      </c>
    </row>
    <row r="381" spans="1:7" s="2" customFormat="1" x14ac:dyDescent="0.25">
      <c r="A381" s="88" t="s">
        <v>1347</v>
      </c>
      <c r="B381" s="76"/>
      <c r="C381" s="71"/>
      <c r="D381" s="76"/>
      <c r="E381" s="73"/>
      <c r="F381" s="122"/>
      <c r="G381" s="122" t="str">
        <f t="shared" si="17"/>
        <v/>
      </c>
    </row>
    <row r="382" spans="1:7" s="2" customFormat="1" x14ac:dyDescent="0.25">
      <c r="A382" s="88" t="s">
        <v>1348</v>
      </c>
      <c r="B382" s="76"/>
      <c r="C382" s="71"/>
      <c r="D382" s="76"/>
      <c r="E382" s="73"/>
      <c r="F382" s="122"/>
      <c r="G382" s="122" t="str">
        <f t="shared" si="17"/>
        <v/>
      </c>
    </row>
    <row r="383" spans="1:7" s="2" customFormat="1" x14ac:dyDescent="0.25">
      <c r="A383" s="88" t="s">
        <v>1349</v>
      </c>
      <c r="B383" s="76"/>
      <c r="C383" s="71"/>
      <c r="D383" s="76"/>
      <c r="E383" s="73"/>
      <c r="F383" s="122"/>
      <c r="G383" s="122" t="str">
        <f t="shared" si="17"/>
        <v/>
      </c>
    </row>
    <row r="384" spans="1:7" s="2" customFormat="1" x14ac:dyDescent="0.25">
      <c r="A384" s="88" t="s">
        <v>1350</v>
      </c>
      <c r="B384" s="76"/>
      <c r="C384" s="71"/>
      <c r="D384" s="76"/>
      <c r="E384" s="73"/>
      <c r="F384" s="122"/>
      <c r="G384" s="122" t="str">
        <f t="shared" si="17"/>
        <v/>
      </c>
    </row>
    <row r="385" spans="1:7" s="2" customFormat="1" x14ac:dyDescent="0.25">
      <c r="A385" s="88" t="s">
        <v>1351</v>
      </c>
      <c r="B385" s="76"/>
      <c r="C385" s="71"/>
      <c r="D385" s="76"/>
      <c r="E385" s="73"/>
      <c r="F385" s="122"/>
      <c r="G385" s="122" t="str">
        <f t="shared" si="17"/>
        <v/>
      </c>
    </row>
    <row r="386" spans="1:7" s="2" customFormat="1" x14ac:dyDescent="0.25">
      <c r="A386" s="88" t="s">
        <v>1352</v>
      </c>
      <c r="B386" s="76"/>
      <c r="C386" s="97"/>
      <c r="D386" s="76"/>
      <c r="E386" s="73"/>
      <c r="F386" s="73"/>
      <c r="G386" s="73"/>
    </row>
    <row r="387" spans="1:7" s="2" customFormat="1" x14ac:dyDescent="0.25">
      <c r="A387" s="88" t="s">
        <v>1353</v>
      </c>
      <c r="B387" s="76"/>
      <c r="C387" s="97"/>
      <c r="D387" s="76"/>
      <c r="E387" s="73"/>
      <c r="F387" s="73"/>
      <c r="G387" s="73"/>
    </row>
    <row r="388" spans="1:7" s="2" customFormat="1" x14ac:dyDescent="0.25">
      <c r="A388" s="88" t="s">
        <v>1354</v>
      </c>
      <c r="B388" s="76"/>
      <c r="C388" s="97"/>
      <c r="D388" s="76"/>
      <c r="E388" s="73"/>
      <c r="F388" s="73"/>
      <c r="G388" s="73"/>
    </row>
    <row r="389" spans="1:7" s="2" customFormat="1" x14ac:dyDescent="0.25">
      <c r="A389" s="88" t="s">
        <v>1355</v>
      </c>
      <c r="B389" s="76"/>
      <c r="C389" s="97"/>
      <c r="D389" s="76"/>
      <c r="E389" s="73"/>
      <c r="F389" s="73"/>
      <c r="G389" s="73"/>
    </row>
    <row r="390" spans="1:7" s="2" customFormat="1" x14ac:dyDescent="0.25">
      <c r="A390" s="88" t="s">
        <v>1356</v>
      </c>
      <c r="B390" s="76"/>
      <c r="C390" s="97"/>
      <c r="D390" s="76"/>
      <c r="E390" s="73"/>
      <c r="F390" s="73"/>
      <c r="G390" s="73"/>
    </row>
    <row r="391" spans="1:7" s="2" customFormat="1" x14ac:dyDescent="0.25">
      <c r="A391" s="88" t="s">
        <v>1357</v>
      </c>
      <c r="B391" s="76"/>
      <c r="C391" s="97"/>
      <c r="D391" s="76"/>
      <c r="E391" s="73"/>
      <c r="F391" s="73"/>
      <c r="G391" s="73"/>
    </row>
    <row r="392" spans="1:7" s="2" customFormat="1" x14ac:dyDescent="0.25">
      <c r="A392" s="88" t="s">
        <v>1358</v>
      </c>
      <c r="B392" s="76"/>
      <c r="C392" s="97"/>
      <c r="D392" s="76"/>
      <c r="E392" s="73"/>
      <c r="F392" s="73"/>
      <c r="G392" s="73"/>
    </row>
    <row r="393" spans="1:7" s="2" customFormat="1" x14ac:dyDescent="0.25">
      <c r="A393" s="88" t="s">
        <v>1359</v>
      </c>
      <c r="B393" s="76"/>
      <c r="C393" s="97"/>
      <c r="D393" s="76"/>
      <c r="E393" s="73"/>
      <c r="F393" s="73"/>
      <c r="G393" s="73"/>
    </row>
    <row r="394" spans="1:7" s="2" customFormat="1" x14ac:dyDescent="0.25">
      <c r="A394" s="88" t="s">
        <v>1360</v>
      </c>
      <c r="B394" s="76"/>
      <c r="C394" s="97"/>
      <c r="D394" s="76"/>
      <c r="E394" s="73"/>
      <c r="F394" s="73"/>
      <c r="G394" s="73"/>
    </row>
    <row r="395" spans="1:7" s="2" customFormat="1" x14ac:dyDescent="0.25">
      <c r="A395" s="88" t="s">
        <v>1361</v>
      </c>
      <c r="B395" s="76"/>
      <c r="C395" s="97"/>
      <c r="D395" s="76"/>
      <c r="E395" s="73"/>
      <c r="F395" s="73"/>
      <c r="G395" s="73"/>
    </row>
    <row r="396" spans="1:7" s="2" customFormat="1" x14ac:dyDescent="0.25">
      <c r="A396" s="88" t="s">
        <v>1362</v>
      </c>
      <c r="B396" s="76"/>
      <c r="C396" s="97"/>
      <c r="D396" s="76"/>
      <c r="E396" s="73"/>
      <c r="F396" s="73"/>
      <c r="G396" s="73"/>
    </row>
    <row r="397" spans="1:7" s="2" customFormat="1" x14ac:dyDescent="0.25">
      <c r="A397" s="88" t="s">
        <v>1363</v>
      </c>
      <c r="B397" s="76"/>
      <c r="C397" s="97"/>
      <c r="D397" s="76"/>
      <c r="E397" s="73"/>
      <c r="F397" s="73"/>
      <c r="G397" s="73"/>
    </row>
    <row r="398" spans="1:7" s="2" customFormat="1" x14ac:dyDescent="0.25">
      <c r="A398" s="88" t="s">
        <v>1364</v>
      </c>
      <c r="B398" s="76"/>
      <c r="C398" s="97"/>
      <c r="D398" s="76"/>
      <c r="E398" s="73"/>
      <c r="F398" s="73"/>
      <c r="G398" s="73"/>
    </row>
    <row r="399" spans="1:7" s="2" customFormat="1" x14ac:dyDescent="0.25">
      <c r="A399" s="88" t="s">
        <v>1365</v>
      </c>
      <c r="B399" s="76"/>
      <c r="C399" s="97"/>
      <c r="D399" s="76"/>
      <c r="E399" s="73"/>
      <c r="F399" s="73"/>
      <c r="G399" s="73"/>
    </row>
    <row r="400" spans="1:7" s="2" customFormat="1" x14ac:dyDescent="0.25">
      <c r="A400" s="88" t="s">
        <v>1366</v>
      </c>
      <c r="B400" s="76"/>
      <c r="C400" s="97"/>
      <c r="D400" s="76"/>
      <c r="E400" s="73"/>
      <c r="F400" s="73"/>
      <c r="G400" s="73"/>
    </row>
    <row r="401" spans="1:7" s="2" customFormat="1" x14ac:dyDescent="0.25">
      <c r="A401" s="88" t="s">
        <v>1367</v>
      </c>
      <c r="B401" s="76"/>
      <c r="C401" s="97"/>
      <c r="D401" s="76"/>
      <c r="E401" s="73"/>
      <c r="F401" s="73"/>
      <c r="G401" s="73"/>
    </row>
    <row r="402" spans="1:7" s="2" customFormat="1" x14ac:dyDescent="0.25">
      <c r="A402" s="88" t="s">
        <v>1368</v>
      </c>
      <c r="B402" s="76"/>
      <c r="C402" s="97"/>
      <c r="D402" s="76"/>
      <c r="E402" s="73"/>
      <c r="F402" s="73"/>
      <c r="G402" s="73"/>
    </row>
    <row r="403" spans="1:7" s="2" customFormat="1" x14ac:dyDescent="0.25">
      <c r="A403" s="88" t="s">
        <v>1369</v>
      </c>
      <c r="B403" s="76"/>
      <c r="C403" s="97"/>
      <c r="D403" s="76"/>
      <c r="E403" s="73"/>
      <c r="F403" s="73"/>
      <c r="G403" s="73"/>
    </row>
    <row r="404" spans="1:7" s="2" customFormat="1" x14ac:dyDescent="0.25">
      <c r="A404" s="88" t="s">
        <v>1370</v>
      </c>
      <c r="B404" s="76"/>
      <c r="C404" s="97"/>
      <c r="D404" s="76"/>
      <c r="E404" s="73"/>
      <c r="F404" s="73"/>
      <c r="G404" s="73"/>
    </row>
    <row r="405" spans="1:7" s="2" customFormat="1" x14ac:dyDescent="0.25">
      <c r="A405" s="88" t="s">
        <v>1371</v>
      </c>
      <c r="B405" s="76"/>
      <c r="C405" s="97"/>
      <c r="D405" s="76"/>
      <c r="E405" s="73"/>
      <c r="F405" s="73"/>
      <c r="G405" s="73"/>
    </row>
    <row r="406" spans="1:7" s="2" customFormat="1" x14ac:dyDescent="0.25">
      <c r="A406" s="88" t="s">
        <v>1372</v>
      </c>
      <c r="B406" s="76"/>
      <c r="C406" s="97"/>
      <c r="D406" s="76"/>
      <c r="E406" s="73"/>
      <c r="F406" s="73"/>
      <c r="G406" s="73"/>
    </row>
    <row r="407" spans="1:7" s="2" customFormat="1" x14ac:dyDescent="0.25">
      <c r="A407" s="88" t="s">
        <v>1373</v>
      </c>
      <c r="B407" s="76"/>
      <c r="C407" s="97"/>
      <c r="D407" s="76"/>
      <c r="E407" s="73"/>
      <c r="F407" s="73"/>
      <c r="G407" s="73"/>
    </row>
    <row r="408" spans="1:7" s="2" customFormat="1" x14ac:dyDescent="0.25">
      <c r="A408" s="88" t="s">
        <v>1374</v>
      </c>
      <c r="B408" s="76"/>
      <c r="C408" s="97"/>
      <c r="D408" s="76"/>
      <c r="E408" s="73"/>
      <c r="F408" s="73"/>
      <c r="G408" s="73"/>
    </row>
    <row r="409" spans="1:7" s="2" customFormat="1" x14ac:dyDescent="0.25">
      <c r="A409" s="88" t="s">
        <v>1375</v>
      </c>
      <c r="B409" s="76"/>
      <c r="C409" s="97"/>
      <c r="D409" s="76"/>
      <c r="E409" s="73"/>
      <c r="F409" s="73"/>
      <c r="G409" s="73"/>
    </row>
    <row r="410" spans="1:7" s="2" customFormat="1" x14ac:dyDescent="0.25">
      <c r="A410" s="88" t="s">
        <v>1376</v>
      </c>
      <c r="B410" s="76"/>
      <c r="C410" s="97"/>
      <c r="D410" s="76"/>
      <c r="E410" s="73"/>
      <c r="F410" s="73"/>
      <c r="G410" s="73"/>
    </row>
    <row r="411" spans="1:7" s="2" customFormat="1" x14ac:dyDescent="0.25">
      <c r="A411" s="88" t="s">
        <v>1377</v>
      </c>
      <c r="B411" s="76"/>
      <c r="C411" s="97"/>
      <c r="D411" s="76"/>
      <c r="E411" s="73"/>
      <c r="F411" s="73"/>
      <c r="G411" s="73"/>
    </row>
    <row r="412" spans="1:7" s="2" customFormat="1" x14ac:dyDescent="0.25">
      <c r="A412" s="88" t="s">
        <v>1378</v>
      </c>
      <c r="B412" s="76"/>
      <c r="C412" s="97"/>
      <c r="D412" s="76"/>
      <c r="E412" s="73"/>
      <c r="F412" s="73"/>
      <c r="G412" s="73"/>
    </row>
    <row r="413" spans="1:7" s="2" customFormat="1" x14ac:dyDescent="0.25">
      <c r="A413" s="88" t="s">
        <v>1379</v>
      </c>
      <c r="B413" s="76"/>
      <c r="C413" s="97"/>
      <c r="D413" s="76"/>
      <c r="E413" s="73"/>
      <c r="F413" s="73"/>
      <c r="G413" s="73"/>
    </row>
    <row r="414" spans="1:7" s="2" customFormat="1" x14ac:dyDescent="0.25">
      <c r="A414" s="88" t="s">
        <v>1380</v>
      </c>
      <c r="B414" s="76"/>
      <c r="C414" s="97"/>
      <c r="D414" s="76"/>
      <c r="E414" s="73"/>
      <c r="F414" s="73"/>
      <c r="G414" s="73"/>
    </row>
    <row r="415" spans="1:7" ht="18.75" x14ac:dyDescent="0.25">
      <c r="A415" s="173"/>
      <c r="B415" s="126" t="s">
        <v>828</v>
      </c>
      <c r="C415" s="173"/>
      <c r="D415" s="173"/>
      <c r="E415" s="173"/>
      <c r="F415" s="127"/>
      <c r="G415" s="127"/>
    </row>
    <row r="416" spans="1:7" ht="15" customHeight="1" x14ac:dyDescent="0.25">
      <c r="A416" s="93"/>
      <c r="B416" s="93" t="s">
        <v>1381</v>
      </c>
      <c r="C416" s="93" t="s">
        <v>1082</v>
      </c>
      <c r="D416" s="93" t="s">
        <v>1083</v>
      </c>
      <c r="E416" s="93"/>
      <c r="F416" s="93" t="s">
        <v>867</v>
      </c>
      <c r="G416" s="93" t="s">
        <v>1084</v>
      </c>
    </row>
    <row r="417" spans="1:7" x14ac:dyDescent="0.25">
      <c r="A417" s="88" t="s">
        <v>1382</v>
      </c>
      <c r="B417" s="88" t="s">
        <v>1086</v>
      </c>
      <c r="C417" s="71">
        <v>0</v>
      </c>
      <c r="D417" s="81"/>
      <c r="E417" s="81"/>
      <c r="F417" s="106"/>
      <c r="G417" s="106"/>
    </row>
    <row r="418" spans="1:7" x14ac:dyDescent="0.25">
      <c r="A418" s="81"/>
      <c r="D418" s="81"/>
      <c r="E418" s="81"/>
      <c r="F418" s="106"/>
      <c r="G418" s="106"/>
    </row>
    <row r="419" spans="1:7" x14ac:dyDescent="0.25">
      <c r="B419" s="88" t="s">
        <v>1087</v>
      </c>
      <c r="D419" s="81"/>
      <c r="E419" s="81"/>
      <c r="F419" s="106"/>
      <c r="G419" s="106"/>
    </row>
    <row r="420" spans="1:7" x14ac:dyDescent="0.25">
      <c r="A420" s="88" t="s">
        <v>1383</v>
      </c>
      <c r="B420" s="76" t="s">
        <v>1089</v>
      </c>
      <c r="C420" s="71">
        <v>0</v>
      </c>
      <c r="D420" s="71">
        <v>0</v>
      </c>
      <c r="E420" s="81"/>
      <c r="F420" s="101" t="str">
        <f t="shared" ref="F420:F443" si="18">IF($C$444=0,"",IF(C420="[for completion]","",C420/$C$444))</f>
        <v/>
      </c>
      <c r="G420" s="101" t="str">
        <f t="shared" ref="G420:G443" si="19">IF($D$444=0,"",IF(D420="[for completion]","",D420/$D$444))</f>
        <v/>
      </c>
    </row>
    <row r="421" spans="1:7" x14ac:dyDescent="0.25">
      <c r="A421" s="88" t="s">
        <v>1384</v>
      </c>
      <c r="B421" s="76" t="s">
        <v>1091</v>
      </c>
      <c r="C421" s="71">
        <v>0</v>
      </c>
      <c r="D421" s="71">
        <v>0</v>
      </c>
      <c r="E421" s="81"/>
      <c r="F421" s="101" t="str">
        <f t="shared" si="18"/>
        <v/>
      </c>
      <c r="G421" s="101" t="str">
        <f t="shared" si="19"/>
        <v/>
      </c>
    </row>
    <row r="422" spans="1:7" x14ac:dyDescent="0.25">
      <c r="A422" s="88" t="s">
        <v>1385</v>
      </c>
      <c r="B422" s="76" t="s">
        <v>1093</v>
      </c>
      <c r="C422" s="71">
        <v>0</v>
      </c>
      <c r="D422" s="71">
        <v>0</v>
      </c>
      <c r="E422" s="81"/>
      <c r="F422" s="101" t="str">
        <f t="shared" si="18"/>
        <v/>
      </c>
      <c r="G422" s="101" t="str">
        <f t="shared" si="19"/>
        <v/>
      </c>
    </row>
    <row r="423" spans="1:7" x14ac:dyDescent="0.25">
      <c r="A423" s="88" t="s">
        <v>1386</v>
      </c>
      <c r="B423" s="76" t="s">
        <v>1095</v>
      </c>
      <c r="C423" s="71">
        <v>0</v>
      </c>
      <c r="D423" s="71">
        <v>0</v>
      </c>
      <c r="E423" s="81"/>
      <c r="F423" s="101" t="str">
        <f t="shared" si="18"/>
        <v/>
      </c>
      <c r="G423" s="101" t="str">
        <f t="shared" si="19"/>
        <v/>
      </c>
    </row>
    <row r="424" spans="1:7" x14ac:dyDescent="0.25">
      <c r="A424" s="88" t="s">
        <v>1387</v>
      </c>
      <c r="B424" s="76" t="s">
        <v>1097</v>
      </c>
      <c r="C424" s="71">
        <v>0</v>
      </c>
      <c r="D424" s="71">
        <v>0</v>
      </c>
      <c r="E424" s="81"/>
      <c r="F424" s="101" t="str">
        <f t="shared" si="18"/>
        <v/>
      </c>
      <c r="G424" s="101" t="str">
        <f t="shared" si="19"/>
        <v/>
      </c>
    </row>
    <row r="425" spans="1:7" x14ac:dyDescent="0.25">
      <c r="A425" s="88" t="s">
        <v>1388</v>
      </c>
      <c r="B425" s="76" t="s">
        <v>1099</v>
      </c>
      <c r="C425" s="71">
        <v>0</v>
      </c>
      <c r="D425" s="71">
        <v>0</v>
      </c>
      <c r="E425" s="81"/>
      <c r="F425" s="101" t="str">
        <f t="shared" si="18"/>
        <v/>
      </c>
      <c r="G425" s="101" t="str">
        <f t="shared" si="19"/>
        <v/>
      </c>
    </row>
    <row r="426" spans="1:7" x14ac:dyDescent="0.25">
      <c r="A426" s="88" t="s">
        <v>1389</v>
      </c>
      <c r="C426" s="71"/>
      <c r="D426" s="100"/>
      <c r="E426" s="81"/>
      <c r="F426" s="101" t="str">
        <f t="shared" si="18"/>
        <v/>
      </c>
      <c r="G426" s="101" t="str">
        <f t="shared" si="19"/>
        <v/>
      </c>
    </row>
    <row r="427" spans="1:7" x14ac:dyDescent="0.25">
      <c r="A427" s="88" t="s">
        <v>1390</v>
      </c>
      <c r="C427" s="71"/>
      <c r="D427" s="100"/>
      <c r="E427" s="81"/>
      <c r="F427" s="101" t="str">
        <f t="shared" si="18"/>
        <v/>
      </c>
      <c r="G427" s="101" t="str">
        <f t="shared" si="19"/>
        <v/>
      </c>
    </row>
    <row r="428" spans="1:7" x14ac:dyDescent="0.25">
      <c r="A428" s="88" t="s">
        <v>1391</v>
      </c>
      <c r="C428" s="71"/>
      <c r="D428" s="100"/>
      <c r="E428" s="81"/>
      <c r="F428" s="101" t="str">
        <f t="shared" si="18"/>
        <v/>
      </c>
      <c r="G428" s="101" t="str">
        <f t="shared" si="19"/>
        <v/>
      </c>
    </row>
    <row r="429" spans="1:7" x14ac:dyDescent="0.25">
      <c r="A429" s="88" t="s">
        <v>1392</v>
      </c>
      <c r="C429" s="71"/>
      <c r="D429" s="100"/>
      <c r="F429" s="101" t="str">
        <f t="shared" si="18"/>
        <v/>
      </c>
      <c r="G429" s="101" t="str">
        <f t="shared" si="19"/>
        <v/>
      </c>
    </row>
    <row r="430" spans="1:7" x14ac:dyDescent="0.25">
      <c r="A430" s="88" t="s">
        <v>1393</v>
      </c>
      <c r="C430" s="71"/>
      <c r="D430" s="100"/>
      <c r="F430" s="101" t="str">
        <f t="shared" si="18"/>
        <v/>
      </c>
      <c r="G430" s="101" t="str">
        <f t="shared" si="19"/>
        <v/>
      </c>
    </row>
    <row r="431" spans="1:7" x14ac:dyDescent="0.25">
      <c r="A431" s="88" t="s">
        <v>1394</v>
      </c>
      <c r="C431" s="71"/>
      <c r="D431" s="100"/>
      <c r="F431" s="101" t="str">
        <f t="shared" si="18"/>
        <v/>
      </c>
      <c r="G431" s="101" t="str">
        <f t="shared" si="19"/>
        <v/>
      </c>
    </row>
    <row r="432" spans="1:7" x14ac:dyDescent="0.25">
      <c r="A432" s="88" t="s">
        <v>1395</v>
      </c>
      <c r="C432" s="71"/>
      <c r="D432" s="100"/>
      <c r="F432" s="101" t="str">
        <f t="shared" si="18"/>
        <v/>
      </c>
      <c r="G432" s="101" t="str">
        <f t="shared" si="19"/>
        <v/>
      </c>
    </row>
    <row r="433" spans="1:7" x14ac:dyDescent="0.25">
      <c r="A433" s="88" t="s">
        <v>1396</v>
      </c>
      <c r="C433" s="71"/>
      <c r="D433" s="100"/>
      <c r="F433" s="101" t="str">
        <f t="shared" si="18"/>
        <v/>
      </c>
      <c r="G433" s="101" t="str">
        <f t="shared" si="19"/>
        <v/>
      </c>
    </row>
    <row r="434" spans="1:7" x14ac:dyDescent="0.25">
      <c r="A434" s="88" t="s">
        <v>1397</v>
      </c>
      <c r="C434" s="71"/>
      <c r="D434" s="100"/>
      <c r="F434" s="101" t="str">
        <f t="shared" si="18"/>
        <v/>
      </c>
      <c r="G434" s="101" t="str">
        <f t="shared" si="19"/>
        <v/>
      </c>
    </row>
    <row r="435" spans="1:7" x14ac:dyDescent="0.25">
      <c r="A435" s="88" t="s">
        <v>1398</v>
      </c>
      <c r="C435" s="71"/>
      <c r="D435" s="100"/>
      <c r="F435" s="101" t="str">
        <f t="shared" si="18"/>
        <v/>
      </c>
      <c r="G435" s="101" t="str">
        <f t="shared" si="19"/>
        <v/>
      </c>
    </row>
    <row r="436" spans="1:7" x14ac:dyDescent="0.25">
      <c r="A436" s="88" t="s">
        <v>1399</v>
      </c>
      <c r="C436" s="71"/>
      <c r="D436" s="100"/>
      <c r="E436" s="99"/>
      <c r="F436" s="101" t="str">
        <f t="shared" si="18"/>
        <v/>
      </c>
      <c r="G436" s="101" t="str">
        <f t="shared" si="19"/>
        <v/>
      </c>
    </row>
    <row r="437" spans="1:7" x14ac:dyDescent="0.25">
      <c r="A437" s="88" t="s">
        <v>1400</v>
      </c>
      <c r="C437" s="71"/>
      <c r="D437" s="100"/>
      <c r="E437" s="99"/>
      <c r="F437" s="101" t="str">
        <f t="shared" si="18"/>
        <v/>
      </c>
      <c r="G437" s="101" t="str">
        <f t="shared" si="19"/>
        <v/>
      </c>
    </row>
    <row r="438" spans="1:7" x14ac:dyDescent="0.25">
      <c r="A438" s="88" t="s">
        <v>1401</v>
      </c>
      <c r="C438" s="71"/>
      <c r="D438" s="100"/>
      <c r="E438" s="99"/>
      <c r="F438" s="101" t="str">
        <f t="shared" si="18"/>
        <v/>
      </c>
      <c r="G438" s="101" t="str">
        <f t="shared" si="19"/>
        <v/>
      </c>
    </row>
    <row r="439" spans="1:7" x14ac:dyDescent="0.25">
      <c r="A439" s="88" t="s">
        <v>1402</v>
      </c>
      <c r="C439" s="71"/>
      <c r="D439" s="100"/>
      <c r="E439" s="99"/>
      <c r="F439" s="101" t="str">
        <f t="shared" si="18"/>
        <v/>
      </c>
      <c r="G439" s="101" t="str">
        <f t="shared" si="19"/>
        <v/>
      </c>
    </row>
    <row r="440" spans="1:7" x14ac:dyDescent="0.25">
      <c r="A440" s="88" t="s">
        <v>1403</v>
      </c>
      <c r="C440" s="71"/>
      <c r="D440" s="100"/>
      <c r="E440" s="99"/>
      <c r="F440" s="101" t="str">
        <f t="shared" si="18"/>
        <v/>
      </c>
      <c r="G440" s="101" t="str">
        <f t="shared" si="19"/>
        <v/>
      </c>
    </row>
    <row r="441" spans="1:7" x14ac:dyDescent="0.25">
      <c r="A441" s="88" t="s">
        <v>1404</v>
      </c>
      <c r="C441" s="71"/>
      <c r="D441" s="100"/>
      <c r="E441" s="99"/>
      <c r="F441" s="101" t="str">
        <f t="shared" si="18"/>
        <v/>
      </c>
      <c r="G441" s="101" t="str">
        <f t="shared" si="19"/>
        <v/>
      </c>
    </row>
    <row r="442" spans="1:7" x14ac:dyDescent="0.25">
      <c r="A442" s="88" t="s">
        <v>1405</v>
      </c>
      <c r="C442" s="71"/>
      <c r="D442" s="100"/>
      <c r="E442" s="99"/>
      <c r="F442" s="101" t="str">
        <f t="shared" si="18"/>
        <v/>
      </c>
      <c r="G442" s="101" t="str">
        <f t="shared" si="19"/>
        <v/>
      </c>
    </row>
    <row r="443" spans="1:7" x14ac:dyDescent="0.25">
      <c r="A443" s="88" t="s">
        <v>1406</v>
      </c>
      <c r="C443" s="71"/>
      <c r="D443" s="100"/>
      <c r="E443" s="99"/>
      <c r="F443" s="101" t="str">
        <f t="shared" si="18"/>
        <v/>
      </c>
      <c r="G443" s="101" t="str">
        <f t="shared" si="19"/>
        <v/>
      </c>
    </row>
    <row r="444" spans="1:7" x14ac:dyDescent="0.25">
      <c r="A444" s="88" t="s">
        <v>1407</v>
      </c>
      <c r="B444" s="88" t="s">
        <v>380</v>
      </c>
      <c r="C444" s="104">
        <f>SUM(C420:C443)</f>
        <v>0</v>
      </c>
      <c r="D444" s="123">
        <f>SUM(D420:D443)</f>
        <v>0</v>
      </c>
      <c r="E444" s="99"/>
      <c r="F444" s="98">
        <f>SUM(F420:F443)</f>
        <v>0</v>
      </c>
      <c r="G444" s="98">
        <f>SUM(G420:G443)</f>
        <v>0</v>
      </c>
    </row>
    <row r="445" spans="1:7" ht="15" customHeight="1" x14ac:dyDescent="0.25">
      <c r="A445" s="93"/>
      <c r="B445" s="93" t="s">
        <v>1408</v>
      </c>
      <c r="C445" s="93" t="s">
        <v>1082</v>
      </c>
      <c r="D445" s="93" t="s">
        <v>1083</v>
      </c>
      <c r="E445" s="93"/>
      <c r="F445" s="93" t="s">
        <v>867</v>
      </c>
      <c r="G445" s="93" t="s">
        <v>1084</v>
      </c>
    </row>
    <row r="446" spans="1:7" x14ac:dyDescent="0.25">
      <c r="A446" s="88" t="s">
        <v>1409</v>
      </c>
      <c r="B446" s="88" t="s">
        <v>1121</v>
      </c>
      <c r="C446" s="179" t="s">
        <v>346</v>
      </c>
      <c r="D446" s="177"/>
      <c r="G446" s="76"/>
    </row>
    <row r="447" spans="1:7" x14ac:dyDescent="0.25">
      <c r="C447" s="177"/>
      <c r="D447" s="177"/>
      <c r="G447" s="76"/>
    </row>
    <row r="448" spans="1:7" x14ac:dyDescent="0.25">
      <c r="B448" s="88" t="s">
        <v>1122</v>
      </c>
      <c r="C448" s="177"/>
      <c r="D448" s="177"/>
      <c r="G448" s="76"/>
    </row>
    <row r="449" spans="1:7" x14ac:dyDescent="0.25">
      <c r="A449" s="88" t="s">
        <v>1410</v>
      </c>
      <c r="B449" s="88" t="s">
        <v>1124</v>
      </c>
      <c r="C449" s="180" t="s">
        <v>346</v>
      </c>
      <c r="D449" s="181" t="s">
        <v>346</v>
      </c>
      <c r="F449" s="101" t="str">
        <f>IF($C$457=0,"",IF(C449="[for completion]","",C449/$C$457))</f>
        <v/>
      </c>
      <c r="G449" s="101" t="str">
        <f>IF($D$457=0,"",IF(D449="[for completion]","",D449/$D$457))</f>
        <v/>
      </c>
    </row>
    <row r="450" spans="1:7" x14ac:dyDescent="0.25">
      <c r="A450" s="88" t="s">
        <v>1411</v>
      </c>
      <c r="B450" s="88" t="s">
        <v>1126</v>
      </c>
      <c r="C450" s="180" t="s">
        <v>346</v>
      </c>
      <c r="D450" s="181" t="s">
        <v>346</v>
      </c>
      <c r="F450" s="101" t="str">
        <f t="shared" ref="F450:F463" si="20">IF($C$457=0,"",IF(C450="[for completion]","",C450/$C$457))</f>
        <v/>
      </c>
      <c r="G450" s="101" t="str">
        <f t="shared" ref="G450:G463" si="21">IF($D$457=0,"",IF(D450="[for completion]","",D450/$D$457))</f>
        <v/>
      </c>
    </row>
    <row r="451" spans="1:7" x14ac:dyDescent="0.25">
      <c r="A451" s="88" t="s">
        <v>1412</v>
      </c>
      <c r="B451" s="88" t="s">
        <v>1128</v>
      </c>
      <c r="C451" s="180" t="s">
        <v>346</v>
      </c>
      <c r="D451" s="181" t="s">
        <v>346</v>
      </c>
      <c r="F451" s="101" t="str">
        <f t="shared" si="20"/>
        <v/>
      </c>
      <c r="G451" s="101" t="str">
        <f t="shared" si="21"/>
        <v/>
      </c>
    </row>
    <row r="452" spans="1:7" x14ac:dyDescent="0.25">
      <c r="A452" s="88" t="s">
        <v>1413</v>
      </c>
      <c r="B452" s="88" t="s">
        <v>1130</v>
      </c>
      <c r="C452" s="180" t="s">
        <v>346</v>
      </c>
      <c r="D452" s="181" t="s">
        <v>346</v>
      </c>
      <c r="F452" s="101" t="str">
        <f t="shared" si="20"/>
        <v/>
      </c>
      <c r="G452" s="101" t="str">
        <f t="shared" si="21"/>
        <v/>
      </c>
    </row>
    <row r="453" spans="1:7" x14ac:dyDescent="0.25">
      <c r="A453" s="88" t="s">
        <v>1414</v>
      </c>
      <c r="B453" s="88" t="s">
        <v>1132</v>
      </c>
      <c r="C453" s="180" t="s">
        <v>346</v>
      </c>
      <c r="D453" s="181" t="s">
        <v>346</v>
      </c>
      <c r="F453" s="101" t="str">
        <f t="shared" si="20"/>
        <v/>
      </c>
      <c r="G453" s="101" t="str">
        <f t="shared" si="21"/>
        <v/>
      </c>
    </row>
    <row r="454" spans="1:7" x14ac:dyDescent="0.25">
      <c r="A454" s="88" t="s">
        <v>1415</v>
      </c>
      <c r="B454" s="88" t="s">
        <v>1134</v>
      </c>
      <c r="C454" s="180" t="s">
        <v>346</v>
      </c>
      <c r="D454" s="181" t="s">
        <v>346</v>
      </c>
      <c r="F454" s="101" t="str">
        <f t="shared" si="20"/>
        <v/>
      </c>
      <c r="G454" s="101" t="str">
        <f t="shared" si="21"/>
        <v/>
      </c>
    </row>
    <row r="455" spans="1:7" x14ac:dyDescent="0.25">
      <c r="A455" s="88" t="s">
        <v>1416</v>
      </c>
      <c r="B455" s="88" t="s">
        <v>1136</v>
      </c>
      <c r="C455" s="180" t="s">
        <v>346</v>
      </c>
      <c r="D455" s="181" t="s">
        <v>346</v>
      </c>
      <c r="F455" s="101" t="str">
        <f t="shared" si="20"/>
        <v/>
      </c>
      <c r="G455" s="101" t="str">
        <f t="shared" si="21"/>
        <v/>
      </c>
    </row>
    <row r="456" spans="1:7" x14ac:dyDescent="0.25">
      <c r="A456" s="88" t="s">
        <v>1417</v>
      </c>
      <c r="B456" s="88" t="s">
        <v>1138</v>
      </c>
      <c r="C456" s="180" t="s">
        <v>346</v>
      </c>
      <c r="D456" s="181" t="s">
        <v>346</v>
      </c>
      <c r="F456" s="101" t="str">
        <f t="shared" si="20"/>
        <v/>
      </c>
      <c r="G456" s="101" t="str">
        <f t="shared" si="21"/>
        <v/>
      </c>
    </row>
    <row r="457" spans="1:7" x14ac:dyDescent="0.25">
      <c r="A457" s="88" t="s">
        <v>1418</v>
      </c>
      <c r="B457" s="103" t="s">
        <v>380</v>
      </c>
      <c r="C457" s="104">
        <f>SUM(C449:C456)</f>
        <v>0</v>
      </c>
      <c r="D457" s="123">
        <f>SUM(D449:D456)</f>
        <v>0</v>
      </c>
      <c r="F457" s="98">
        <f>SUM(F449:F456)</f>
        <v>0</v>
      </c>
      <c r="G457" s="98">
        <f>SUM(G449:G456)</f>
        <v>0</v>
      </c>
    </row>
    <row r="458" spans="1:7" x14ac:dyDescent="0.25">
      <c r="A458" s="88" t="s">
        <v>1419</v>
      </c>
      <c r="B458" s="114" t="s">
        <v>1141</v>
      </c>
      <c r="C458" s="71"/>
      <c r="D458" s="100"/>
      <c r="F458" s="101" t="str">
        <f t="shared" si="20"/>
        <v/>
      </c>
      <c r="G458" s="101" t="str">
        <f t="shared" si="21"/>
        <v/>
      </c>
    </row>
    <row r="459" spans="1:7" x14ac:dyDescent="0.25">
      <c r="A459" s="88" t="s">
        <v>1420</v>
      </c>
      <c r="B459" s="114" t="s">
        <v>1143</v>
      </c>
      <c r="C459" s="71"/>
      <c r="D459" s="100"/>
      <c r="F459" s="101" t="str">
        <f t="shared" si="20"/>
        <v/>
      </c>
      <c r="G459" s="101" t="str">
        <f t="shared" si="21"/>
        <v/>
      </c>
    </row>
    <row r="460" spans="1:7" x14ac:dyDescent="0.25">
      <c r="A460" s="88" t="s">
        <v>1421</v>
      </c>
      <c r="B460" s="114" t="s">
        <v>1145</v>
      </c>
      <c r="C460" s="71"/>
      <c r="D460" s="100"/>
      <c r="F460" s="101" t="str">
        <f t="shared" si="20"/>
        <v/>
      </c>
      <c r="G460" s="101" t="str">
        <f t="shared" si="21"/>
        <v/>
      </c>
    </row>
    <row r="461" spans="1:7" x14ac:dyDescent="0.25">
      <c r="A461" s="88" t="s">
        <v>1422</v>
      </c>
      <c r="B461" s="114" t="s">
        <v>1147</v>
      </c>
      <c r="C461" s="71"/>
      <c r="D461" s="100"/>
      <c r="F461" s="101" t="str">
        <f t="shared" si="20"/>
        <v/>
      </c>
      <c r="G461" s="101" t="str">
        <f t="shared" si="21"/>
        <v/>
      </c>
    </row>
    <row r="462" spans="1:7" x14ac:dyDescent="0.25">
      <c r="A462" s="88" t="s">
        <v>1423</v>
      </c>
      <c r="B462" s="114" t="s">
        <v>1149</v>
      </c>
      <c r="C462" s="71"/>
      <c r="D462" s="100"/>
      <c r="F462" s="101" t="str">
        <f t="shared" si="20"/>
        <v/>
      </c>
      <c r="G462" s="101" t="str">
        <f t="shared" si="21"/>
        <v/>
      </c>
    </row>
    <row r="463" spans="1:7" x14ac:dyDescent="0.25">
      <c r="A463" s="88" t="s">
        <v>1424</v>
      </c>
      <c r="B463" s="114" t="s">
        <v>1151</v>
      </c>
      <c r="C463" s="71"/>
      <c r="D463" s="100"/>
      <c r="F463" s="101" t="str">
        <f t="shared" si="20"/>
        <v/>
      </c>
      <c r="G463" s="101" t="str">
        <f t="shared" si="21"/>
        <v/>
      </c>
    </row>
    <row r="464" spans="1:7" x14ac:dyDescent="0.25">
      <c r="A464" s="88" t="s">
        <v>1425</v>
      </c>
      <c r="B464" s="105"/>
      <c r="F464" s="102"/>
      <c r="G464" s="102"/>
    </row>
    <row r="465" spans="1:7" x14ac:dyDescent="0.25">
      <c r="A465" s="88" t="s">
        <v>1426</v>
      </c>
      <c r="B465" s="105"/>
      <c r="F465" s="102"/>
      <c r="G465" s="102"/>
    </row>
    <row r="466" spans="1:7" x14ac:dyDescent="0.25">
      <c r="A466" s="88" t="s">
        <v>1427</v>
      </c>
      <c r="B466" s="105"/>
      <c r="F466" s="99"/>
      <c r="G466" s="99"/>
    </row>
    <row r="467" spans="1:7" ht="15" customHeight="1" x14ac:dyDescent="0.25">
      <c r="A467" s="93"/>
      <c r="B467" s="93" t="s">
        <v>1428</v>
      </c>
      <c r="C467" s="93" t="s">
        <v>1082</v>
      </c>
      <c r="D467" s="93" t="s">
        <v>1083</v>
      </c>
      <c r="E467" s="93"/>
      <c r="F467" s="93" t="s">
        <v>867</v>
      </c>
      <c r="G467" s="93" t="s">
        <v>1084</v>
      </c>
    </row>
    <row r="468" spans="1:7" x14ac:dyDescent="0.25">
      <c r="A468" s="88" t="s">
        <v>1429</v>
      </c>
      <c r="B468" s="88" t="s">
        <v>1121</v>
      </c>
      <c r="C468" s="71">
        <v>0</v>
      </c>
      <c r="G468" s="76"/>
    </row>
    <row r="469" spans="1:7" x14ac:dyDescent="0.25">
      <c r="G469" s="76"/>
    </row>
    <row r="470" spans="1:7" x14ac:dyDescent="0.25">
      <c r="B470" s="88" t="s">
        <v>1122</v>
      </c>
      <c r="G470" s="76"/>
    </row>
    <row r="471" spans="1:7" x14ac:dyDescent="0.25">
      <c r="A471" s="88" t="s">
        <v>1430</v>
      </c>
      <c r="B471" s="88" t="s">
        <v>1124</v>
      </c>
      <c r="C471" s="71">
        <v>0</v>
      </c>
      <c r="D471" s="71">
        <v>0</v>
      </c>
      <c r="F471" s="101" t="str">
        <f>IF($C$479=0,"",IF(C471="[Mark as ND1 if not relevant]","",C471/$C$479))</f>
        <v/>
      </c>
      <c r="G471" s="101" t="str">
        <f>IF($D$479=0,"",IF(D471="[Mark as ND1 if not relevant]","",D471/$D$479))</f>
        <v/>
      </c>
    </row>
    <row r="472" spans="1:7" x14ac:dyDescent="0.25">
      <c r="A472" s="88" t="s">
        <v>1431</v>
      </c>
      <c r="B472" s="88" t="s">
        <v>1126</v>
      </c>
      <c r="C472" s="71">
        <v>0</v>
      </c>
      <c r="D472" s="71">
        <v>0</v>
      </c>
      <c r="F472" s="101" t="str">
        <f t="shared" ref="F472:F478" si="22">IF($C$479=0,"",IF(C472="[Mark as ND1 if not relevant]","",C472/$C$479))</f>
        <v/>
      </c>
      <c r="G472" s="101" t="str">
        <f t="shared" ref="G472:G478" si="23">IF($D$479=0,"",IF(D472="[Mark as ND1 if not relevant]","",D472/$D$479))</f>
        <v/>
      </c>
    </row>
    <row r="473" spans="1:7" x14ac:dyDescent="0.25">
      <c r="A473" s="88" t="s">
        <v>1432</v>
      </c>
      <c r="B473" s="88" t="s">
        <v>1128</v>
      </c>
      <c r="C473" s="71">
        <v>0</v>
      </c>
      <c r="D473" s="71">
        <v>0</v>
      </c>
      <c r="F473" s="101" t="str">
        <f t="shared" si="22"/>
        <v/>
      </c>
      <c r="G473" s="101" t="str">
        <f t="shared" si="23"/>
        <v/>
      </c>
    </row>
    <row r="474" spans="1:7" x14ac:dyDescent="0.25">
      <c r="A474" s="88" t="s">
        <v>1433</v>
      </c>
      <c r="B474" s="88" t="s">
        <v>1130</v>
      </c>
      <c r="C474" s="71">
        <v>0</v>
      </c>
      <c r="D474" s="71">
        <v>0</v>
      </c>
      <c r="F474" s="101" t="str">
        <f t="shared" si="22"/>
        <v/>
      </c>
      <c r="G474" s="101" t="str">
        <f t="shared" si="23"/>
        <v/>
      </c>
    </row>
    <row r="475" spans="1:7" x14ac:dyDescent="0.25">
      <c r="A475" s="88" t="s">
        <v>1434</v>
      </c>
      <c r="B475" s="88" t="s">
        <v>1132</v>
      </c>
      <c r="C475" s="71">
        <v>0</v>
      </c>
      <c r="D475" s="71">
        <v>0</v>
      </c>
      <c r="F475" s="101" t="str">
        <f t="shared" si="22"/>
        <v/>
      </c>
      <c r="G475" s="101" t="str">
        <f t="shared" si="23"/>
        <v/>
      </c>
    </row>
    <row r="476" spans="1:7" x14ac:dyDescent="0.25">
      <c r="A476" s="88" t="s">
        <v>1435</v>
      </c>
      <c r="B476" s="88" t="s">
        <v>1134</v>
      </c>
      <c r="C476" s="71">
        <v>0</v>
      </c>
      <c r="D476" s="71">
        <v>0</v>
      </c>
      <c r="F476" s="101" t="str">
        <f t="shared" si="22"/>
        <v/>
      </c>
      <c r="G476" s="101" t="str">
        <f t="shared" si="23"/>
        <v/>
      </c>
    </row>
    <row r="477" spans="1:7" x14ac:dyDescent="0.25">
      <c r="A477" s="88" t="s">
        <v>1436</v>
      </c>
      <c r="B477" s="88" t="s">
        <v>1136</v>
      </c>
      <c r="C477" s="71">
        <v>0</v>
      </c>
      <c r="D477" s="71">
        <v>0</v>
      </c>
      <c r="F477" s="101" t="str">
        <f t="shared" si="22"/>
        <v/>
      </c>
      <c r="G477" s="101" t="str">
        <f t="shared" si="23"/>
        <v/>
      </c>
    </row>
    <row r="478" spans="1:7" x14ac:dyDescent="0.25">
      <c r="A478" s="88" t="s">
        <v>1437</v>
      </c>
      <c r="B478" s="88" t="s">
        <v>1138</v>
      </c>
      <c r="C478" s="71">
        <v>0</v>
      </c>
      <c r="D478" s="71">
        <v>0</v>
      </c>
      <c r="F478" s="101" t="str">
        <f t="shared" si="22"/>
        <v/>
      </c>
      <c r="G478" s="101" t="str">
        <f t="shared" si="23"/>
        <v/>
      </c>
    </row>
    <row r="479" spans="1:7" x14ac:dyDescent="0.25">
      <c r="A479" s="88" t="s">
        <v>1438</v>
      </c>
      <c r="B479" s="103" t="s">
        <v>380</v>
      </c>
      <c r="C479" s="104">
        <f>SUM(C471:C478)</f>
        <v>0</v>
      </c>
      <c r="D479" s="123">
        <f>SUM(D471:D478)</f>
        <v>0</v>
      </c>
      <c r="F479" s="98">
        <f>SUM(F471:F478)</f>
        <v>0</v>
      </c>
      <c r="G479" s="98">
        <f>SUM(G471:G478)</f>
        <v>0</v>
      </c>
    </row>
    <row r="480" spans="1:7" x14ac:dyDescent="0.25">
      <c r="A480" s="88" t="s">
        <v>1439</v>
      </c>
      <c r="B480" s="114" t="s">
        <v>1141</v>
      </c>
      <c r="C480" s="71"/>
      <c r="D480" s="100"/>
      <c r="F480" s="101" t="str">
        <f t="shared" ref="F480:F485" si="24">IF($C$479=0,"",IF(C480="[for completion]","",C480/$C$479))</f>
        <v/>
      </c>
      <c r="G480" s="101" t="str">
        <f t="shared" ref="G480:G485" si="25">IF($D$479=0,"",IF(D480="[for completion]","",D480/$D$479))</f>
        <v/>
      </c>
    </row>
    <row r="481" spans="1:7" x14ac:dyDescent="0.25">
      <c r="A481" s="88" t="s">
        <v>1440</v>
      </c>
      <c r="B481" s="114" t="s">
        <v>1143</v>
      </c>
      <c r="C481" s="71"/>
      <c r="D481" s="100"/>
      <c r="F481" s="101" t="str">
        <f t="shared" si="24"/>
        <v/>
      </c>
      <c r="G481" s="101" t="str">
        <f t="shared" si="25"/>
        <v/>
      </c>
    </row>
    <row r="482" spans="1:7" x14ac:dyDescent="0.25">
      <c r="A482" s="88" t="s">
        <v>1441</v>
      </c>
      <c r="B482" s="114" t="s">
        <v>1145</v>
      </c>
      <c r="C482" s="71"/>
      <c r="D482" s="100"/>
      <c r="F482" s="101" t="str">
        <f t="shared" si="24"/>
        <v/>
      </c>
      <c r="G482" s="101" t="str">
        <f t="shared" si="25"/>
        <v/>
      </c>
    </row>
    <row r="483" spans="1:7" x14ac:dyDescent="0.25">
      <c r="A483" s="88" t="s">
        <v>1442</v>
      </c>
      <c r="B483" s="114" t="s">
        <v>1147</v>
      </c>
      <c r="C483" s="71"/>
      <c r="D483" s="100"/>
      <c r="F483" s="101" t="str">
        <f t="shared" si="24"/>
        <v/>
      </c>
      <c r="G483" s="101" t="str">
        <f t="shared" si="25"/>
        <v/>
      </c>
    </row>
    <row r="484" spans="1:7" x14ac:dyDescent="0.25">
      <c r="A484" s="88" t="s">
        <v>1443</v>
      </c>
      <c r="B484" s="114" t="s">
        <v>1149</v>
      </c>
      <c r="C484" s="71"/>
      <c r="D484" s="100"/>
      <c r="F484" s="101" t="str">
        <f t="shared" si="24"/>
        <v/>
      </c>
      <c r="G484" s="101" t="str">
        <f t="shared" si="25"/>
        <v/>
      </c>
    </row>
    <row r="485" spans="1:7" x14ac:dyDescent="0.25">
      <c r="A485" s="88" t="s">
        <v>1444</v>
      </c>
      <c r="B485" s="114" t="s">
        <v>1151</v>
      </c>
      <c r="C485" s="71"/>
      <c r="D485" s="100"/>
      <c r="F485" s="101" t="str">
        <f t="shared" si="24"/>
        <v/>
      </c>
      <c r="G485" s="101" t="str">
        <f t="shared" si="25"/>
        <v/>
      </c>
    </row>
    <row r="486" spans="1:7" x14ac:dyDescent="0.25">
      <c r="A486" s="88" t="s">
        <v>1445</v>
      </c>
      <c r="B486" s="105"/>
      <c r="F486" s="122"/>
      <c r="G486" s="122"/>
    </row>
    <row r="487" spans="1:7" x14ac:dyDescent="0.25">
      <c r="A487" s="88" t="s">
        <v>1446</v>
      </c>
      <c r="B487" s="105"/>
      <c r="F487" s="122"/>
      <c r="G487" s="122"/>
    </row>
    <row r="488" spans="1:7" x14ac:dyDescent="0.25">
      <c r="A488" s="88" t="s">
        <v>1447</v>
      </c>
      <c r="B488" s="105"/>
      <c r="F488" s="122"/>
      <c r="G488" s="97"/>
    </row>
    <row r="489" spans="1:7" ht="15" customHeight="1" x14ac:dyDescent="0.25">
      <c r="A489" s="93"/>
      <c r="B489" s="93" t="s">
        <v>1448</v>
      </c>
      <c r="C489" s="93" t="s">
        <v>1449</v>
      </c>
      <c r="D489" s="93"/>
      <c r="E489" s="93"/>
      <c r="F489" s="93"/>
      <c r="G489" s="94"/>
    </row>
    <row r="490" spans="1:7" x14ac:dyDescent="0.25">
      <c r="A490" s="88" t="s">
        <v>1450</v>
      </c>
      <c r="B490" s="88" t="s">
        <v>1451</v>
      </c>
      <c r="C490" s="71">
        <v>0</v>
      </c>
      <c r="G490" s="76"/>
    </row>
    <row r="491" spans="1:7" x14ac:dyDescent="0.25">
      <c r="A491" s="88" t="s">
        <v>1452</v>
      </c>
      <c r="B491" s="88" t="s">
        <v>1453</v>
      </c>
      <c r="C491" s="71">
        <v>0</v>
      </c>
      <c r="G491" s="76"/>
    </row>
    <row r="492" spans="1:7" x14ac:dyDescent="0.25">
      <c r="A492" s="88" t="s">
        <v>1454</v>
      </c>
      <c r="B492" s="88" t="s">
        <v>1455</v>
      </c>
      <c r="C492" s="71">
        <v>0</v>
      </c>
      <c r="G492" s="76"/>
    </row>
    <row r="493" spans="1:7" x14ac:dyDescent="0.25">
      <c r="A493" s="88" t="s">
        <v>1456</v>
      </c>
      <c r="B493" s="88" t="s">
        <v>1457</v>
      </c>
      <c r="C493" s="71">
        <v>0</v>
      </c>
      <c r="G493" s="76"/>
    </row>
    <row r="494" spans="1:7" x14ac:dyDescent="0.25">
      <c r="A494" s="88" t="s">
        <v>1458</v>
      </c>
      <c r="B494" s="88" t="s">
        <v>1459</v>
      </c>
      <c r="C494" s="71">
        <v>0</v>
      </c>
      <c r="G494" s="76"/>
    </row>
    <row r="495" spans="1:7" x14ac:dyDescent="0.25">
      <c r="A495" s="88" t="s">
        <v>1460</v>
      </c>
      <c r="B495" s="88" t="s">
        <v>1461</v>
      </c>
      <c r="C495" s="71">
        <v>0</v>
      </c>
      <c r="G495" s="76"/>
    </row>
    <row r="496" spans="1:7" x14ac:dyDescent="0.25">
      <c r="A496" s="88" t="s">
        <v>1462</v>
      </c>
      <c r="B496" s="88" t="s">
        <v>1463</v>
      </c>
      <c r="C496" s="71">
        <v>0</v>
      </c>
      <c r="G496" s="76"/>
    </row>
    <row r="497" spans="1:7" x14ac:dyDescent="0.25">
      <c r="A497" s="88" t="s">
        <v>1464</v>
      </c>
      <c r="B497" s="88" t="s">
        <v>1465</v>
      </c>
      <c r="C497" s="71">
        <v>0</v>
      </c>
      <c r="G497" s="76"/>
    </row>
    <row r="498" spans="1:7" x14ac:dyDescent="0.25">
      <c r="A498" s="88" t="s">
        <v>1466</v>
      </c>
      <c r="B498" s="88" t="s">
        <v>1467</v>
      </c>
      <c r="C498" s="71">
        <v>0</v>
      </c>
      <c r="G498" s="76"/>
    </row>
    <row r="499" spans="1:7" x14ac:dyDescent="0.25">
      <c r="A499" s="88" t="s">
        <v>1468</v>
      </c>
      <c r="B499" s="88" t="s">
        <v>1469</v>
      </c>
      <c r="C499" s="71">
        <v>0</v>
      </c>
      <c r="G499" s="76"/>
    </row>
    <row r="500" spans="1:7" x14ac:dyDescent="0.25">
      <c r="A500" s="88" t="s">
        <v>1470</v>
      </c>
      <c r="B500" s="88" t="s">
        <v>1471</v>
      </c>
      <c r="C500" s="71">
        <v>0</v>
      </c>
      <c r="G500" s="76"/>
    </row>
    <row r="501" spans="1:7" x14ac:dyDescent="0.25">
      <c r="A501" s="88" t="s">
        <v>1472</v>
      </c>
      <c r="B501" s="88" t="s">
        <v>1473</v>
      </c>
      <c r="C501" s="71">
        <v>0</v>
      </c>
      <c r="G501" s="76"/>
    </row>
    <row r="502" spans="1:7" x14ac:dyDescent="0.25">
      <c r="A502" s="88" t="s">
        <v>1474</v>
      </c>
      <c r="B502" s="88" t="s">
        <v>378</v>
      </c>
      <c r="C502" s="71">
        <v>0</v>
      </c>
      <c r="G502" s="76"/>
    </row>
    <row r="503" spans="1:7" x14ac:dyDescent="0.25">
      <c r="A503" s="88" t="s">
        <v>1475</v>
      </c>
      <c r="B503" s="114" t="s">
        <v>1476</v>
      </c>
      <c r="C503" s="97"/>
      <c r="G503" s="76"/>
    </row>
    <row r="504" spans="1:7" x14ac:dyDescent="0.25">
      <c r="A504" s="88" t="s">
        <v>1477</v>
      </c>
      <c r="B504" s="105" t="s">
        <v>382</v>
      </c>
      <c r="C504" s="97"/>
      <c r="G504" s="76"/>
    </row>
    <row r="505" spans="1:7" x14ac:dyDescent="0.25">
      <c r="A505" s="88" t="s">
        <v>1478</v>
      </c>
      <c r="B505" s="105" t="s">
        <v>382</v>
      </c>
      <c r="C505" s="97"/>
      <c r="G505" s="76"/>
    </row>
    <row r="506" spans="1:7" x14ac:dyDescent="0.25">
      <c r="A506" s="88" t="s">
        <v>1479</v>
      </c>
      <c r="B506" s="105" t="s">
        <v>382</v>
      </c>
      <c r="C506" s="97"/>
      <c r="G506" s="76"/>
    </row>
    <row r="507" spans="1:7" x14ac:dyDescent="0.25">
      <c r="A507" s="88" t="s">
        <v>1480</v>
      </c>
      <c r="B507" s="105" t="s">
        <v>382</v>
      </c>
      <c r="C507" s="97"/>
      <c r="G507" s="76"/>
    </row>
    <row r="508" spans="1:7" x14ac:dyDescent="0.25">
      <c r="A508" s="88" t="s">
        <v>1481</v>
      </c>
      <c r="B508" s="105" t="s">
        <v>382</v>
      </c>
      <c r="C508" s="97"/>
      <c r="G508" s="76"/>
    </row>
    <row r="509" spans="1:7" x14ac:dyDescent="0.25">
      <c r="A509" s="88" t="s">
        <v>1482</v>
      </c>
      <c r="B509" s="105" t="s">
        <v>382</v>
      </c>
      <c r="C509" s="97"/>
      <c r="G509" s="76"/>
    </row>
    <row r="510" spans="1:7" x14ac:dyDescent="0.25">
      <c r="A510" s="88" t="s">
        <v>1483</v>
      </c>
      <c r="B510" s="105" t="s">
        <v>382</v>
      </c>
      <c r="C510" s="97"/>
      <c r="G510" s="76"/>
    </row>
    <row r="511" spans="1:7" x14ac:dyDescent="0.25">
      <c r="A511" s="88" t="s">
        <v>1484</v>
      </c>
      <c r="B511" s="105" t="s">
        <v>382</v>
      </c>
      <c r="C511" s="97"/>
      <c r="G511" s="76"/>
    </row>
    <row r="512" spans="1:7" x14ac:dyDescent="0.25">
      <c r="A512" s="88" t="s">
        <v>1485</v>
      </c>
      <c r="B512" s="105" t="s">
        <v>382</v>
      </c>
      <c r="C512" s="97"/>
      <c r="G512" s="76"/>
    </row>
    <row r="513" spans="1:7" x14ac:dyDescent="0.25">
      <c r="A513" s="88" t="s">
        <v>1486</v>
      </c>
      <c r="B513" s="105" t="s">
        <v>382</v>
      </c>
      <c r="C513" s="97"/>
      <c r="G513" s="76"/>
    </row>
    <row r="514" spans="1:7" x14ac:dyDescent="0.25">
      <c r="A514" s="88" t="s">
        <v>1487</v>
      </c>
      <c r="B514" s="105" t="s">
        <v>382</v>
      </c>
      <c r="C514" s="97"/>
    </row>
    <row r="515" spans="1:7" x14ac:dyDescent="0.25">
      <c r="A515" s="88" t="s">
        <v>1488</v>
      </c>
      <c r="B515" s="105" t="s">
        <v>382</v>
      </c>
      <c r="C515" s="97"/>
    </row>
    <row r="516" spans="1:7" x14ac:dyDescent="0.25">
      <c r="A516" s="88" t="s">
        <v>1489</v>
      </c>
      <c r="B516" s="105" t="s">
        <v>382</v>
      </c>
      <c r="C516" s="97"/>
    </row>
    <row r="517" spans="1:7" s="2" customFormat="1" x14ac:dyDescent="0.25">
      <c r="A517" s="92"/>
      <c r="B517" s="92" t="s">
        <v>1490</v>
      </c>
      <c r="C517" s="93" t="s">
        <v>339</v>
      </c>
      <c r="D517" s="93" t="s">
        <v>1491</v>
      </c>
      <c r="E517" s="93"/>
      <c r="F517" s="93" t="s">
        <v>867</v>
      </c>
      <c r="G517" s="93" t="s">
        <v>1492</v>
      </c>
    </row>
    <row r="518" spans="1:7" s="2" customFormat="1" x14ac:dyDescent="0.25">
      <c r="A518" s="88" t="s">
        <v>1493</v>
      </c>
      <c r="B518" s="76" t="s">
        <v>1215</v>
      </c>
      <c r="C518" s="180">
        <v>0</v>
      </c>
      <c r="D518" s="181">
        <v>0</v>
      </c>
      <c r="E518" s="81"/>
      <c r="F518" s="101" t="str">
        <f>IF($C$536=0,"",IF(C518="[for completion]","",IF(C518="","",C518/$C$536)))</f>
        <v/>
      </c>
      <c r="G518" s="101" t="str">
        <f>IF($D$536=0,"",IF(D518="[for completion]","",IF(D518="","",D518/$D$536)))</f>
        <v/>
      </c>
    </row>
    <row r="519" spans="1:7" s="2" customFormat="1" x14ac:dyDescent="0.25">
      <c r="A519" s="88" t="s">
        <v>1494</v>
      </c>
      <c r="B519" s="76" t="s">
        <v>1217</v>
      </c>
      <c r="C519" s="180">
        <v>0</v>
      </c>
      <c r="D519" s="181">
        <v>0</v>
      </c>
      <c r="E519" s="81"/>
      <c r="F519" s="101" t="str">
        <f t="shared" ref="F519:F535" si="26">IF($C$536=0,"",IF(C519="[for completion]","",IF(C519="","",C519/$C$536)))</f>
        <v/>
      </c>
      <c r="G519" s="101" t="str">
        <f t="shared" ref="G519:G535" si="27">IF($D$536=0,"",IF(D519="[for completion]","",IF(D519="","",D519/$D$536)))</f>
        <v/>
      </c>
    </row>
    <row r="520" spans="1:7" s="2" customFormat="1" x14ac:dyDescent="0.25">
      <c r="A520" s="88" t="s">
        <v>1495</v>
      </c>
      <c r="B520" s="76" t="s">
        <v>1219</v>
      </c>
      <c r="C520" s="180">
        <v>0</v>
      </c>
      <c r="D520" s="181">
        <v>0</v>
      </c>
      <c r="E520" s="81"/>
      <c r="F520" s="101" t="str">
        <f t="shared" si="26"/>
        <v/>
      </c>
      <c r="G520" s="101" t="str">
        <f t="shared" si="27"/>
        <v/>
      </c>
    </row>
    <row r="521" spans="1:7" s="2" customFormat="1" x14ac:dyDescent="0.25">
      <c r="A521" s="88" t="s">
        <v>1496</v>
      </c>
      <c r="B521" s="76" t="s">
        <v>1221</v>
      </c>
      <c r="C521" s="180">
        <v>0</v>
      </c>
      <c r="D521" s="181">
        <v>0</v>
      </c>
      <c r="E521" s="81"/>
      <c r="F521" s="101" t="str">
        <f t="shared" si="26"/>
        <v/>
      </c>
      <c r="G521" s="101" t="str">
        <f t="shared" si="27"/>
        <v/>
      </c>
    </row>
    <row r="522" spans="1:7" s="2" customFormat="1" x14ac:dyDescent="0.25">
      <c r="A522" s="88" t="s">
        <v>1497</v>
      </c>
      <c r="B522" s="76" t="s">
        <v>1223</v>
      </c>
      <c r="C522" s="180">
        <v>0</v>
      </c>
      <c r="D522" s="181">
        <v>0</v>
      </c>
      <c r="E522" s="81"/>
      <c r="F522" s="101" t="str">
        <f t="shared" si="26"/>
        <v/>
      </c>
      <c r="G522" s="101" t="str">
        <f t="shared" si="27"/>
        <v/>
      </c>
    </row>
    <row r="523" spans="1:7" s="2" customFormat="1" x14ac:dyDescent="0.25">
      <c r="A523" s="88" t="s">
        <v>1498</v>
      </c>
      <c r="B523" s="76" t="s">
        <v>1225</v>
      </c>
      <c r="C523" s="180">
        <v>0</v>
      </c>
      <c r="D523" s="181">
        <v>0</v>
      </c>
      <c r="E523" s="81"/>
      <c r="F523" s="101" t="str">
        <f t="shared" si="26"/>
        <v/>
      </c>
      <c r="G523" s="101" t="str">
        <f t="shared" si="27"/>
        <v/>
      </c>
    </row>
    <row r="524" spans="1:7" s="2" customFormat="1" x14ac:dyDescent="0.25">
      <c r="A524" s="88" t="s">
        <v>1499</v>
      </c>
      <c r="B524" s="76" t="s">
        <v>1227</v>
      </c>
      <c r="C524" s="180">
        <v>0</v>
      </c>
      <c r="D524" s="181">
        <v>0</v>
      </c>
      <c r="E524" s="81"/>
      <c r="F524" s="101" t="str">
        <f t="shared" si="26"/>
        <v/>
      </c>
      <c r="G524" s="101" t="str">
        <f t="shared" si="27"/>
        <v/>
      </c>
    </row>
    <row r="525" spans="1:7" s="2" customFormat="1" x14ac:dyDescent="0.25">
      <c r="A525" s="88" t="s">
        <v>1500</v>
      </c>
      <c r="B525" s="76"/>
      <c r="C525" s="71"/>
      <c r="D525" s="100"/>
      <c r="E525" s="81"/>
      <c r="F525" s="101" t="str">
        <f t="shared" si="26"/>
        <v/>
      </c>
      <c r="G525" s="101" t="str">
        <f t="shared" si="27"/>
        <v/>
      </c>
    </row>
    <row r="526" spans="1:7" s="2" customFormat="1" x14ac:dyDescent="0.25">
      <c r="A526" s="88" t="s">
        <v>1501</v>
      </c>
      <c r="B526" s="76"/>
      <c r="C526" s="71"/>
      <c r="D526" s="100"/>
      <c r="E526" s="81"/>
      <c r="F526" s="101" t="str">
        <f t="shared" si="26"/>
        <v/>
      </c>
      <c r="G526" s="101" t="str">
        <f t="shared" si="27"/>
        <v/>
      </c>
    </row>
    <row r="527" spans="1:7" s="2" customFormat="1" x14ac:dyDescent="0.25">
      <c r="A527" s="88" t="s">
        <v>1502</v>
      </c>
      <c r="B527" s="76"/>
      <c r="C527" s="71"/>
      <c r="D527" s="100"/>
      <c r="E527" s="81"/>
      <c r="F527" s="101" t="str">
        <f t="shared" si="26"/>
        <v/>
      </c>
      <c r="G527" s="101" t="str">
        <f t="shared" si="27"/>
        <v/>
      </c>
    </row>
    <row r="528" spans="1:7" s="2" customFormat="1" x14ac:dyDescent="0.25">
      <c r="A528" s="88" t="s">
        <v>1503</v>
      </c>
      <c r="B528" s="76"/>
      <c r="C528" s="71"/>
      <c r="D528" s="100"/>
      <c r="E528" s="81"/>
      <c r="F528" s="101" t="str">
        <f t="shared" si="26"/>
        <v/>
      </c>
      <c r="G528" s="101" t="str">
        <f t="shared" si="27"/>
        <v/>
      </c>
    </row>
    <row r="529" spans="1:7" s="2" customFormat="1" x14ac:dyDescent="0.25">
      <c r="A529" s="88" t="s">
        <v>1504</v>
      </c>
      <c r="B529" s="76"/>
      <c r="C529" s="71"/>
      <c r="D529" s="100"/>
      <c r="E529" s="81"/>
      <c r="F529" s="101" t="str">
        <f t="shared" si="26"/>
        <v/>
      </c>
      <c r="G529" s="101" t="str">
        <f t="shared" si="27"/>
        <v/>
      </c>
    </row>
    <row r="530" spans="1:7" s="2" customFormat="1" x14ac:dyDescent="0.25">
      <c r="A530" s="88" t="s">
        <v>1505</v>
      </c>
      <c r="B530" s="76"/>
      <c r="C530" s="71"/>
      <c r="D530" s="100"/>
      <c r="E530" s="81"/>
      <c r="F530" s="101" t="str">
        <f t="shared" si="26"/>
        <v/>
      </c>
      <c r="G530" s="101" t="str">
        <f t="shared" si="27"/>
        <v/>
      </c>
    </row>
    <row r="531" spans="1:7" s="2" customFormat="1" x14ac:dyDescent="0.25">
      <c r="A531" s="88" t="s">
        <v>1506</v>
      </c>
      <c r="B531" s="76"/>
      <c r="C531" s="71"/>
      <c r="D531" s="100"/>
      <c r="E531" s="81"/>
      <c r="F531" s="101" t="str">
        <f t="shared" si="26"/>
        <v/>
      </c>
      <c r="G531" s="101" t="str">
        <f t="shared" si="27"/>
        <v/>
      </c>
    </row>
    <row r="532" spans="1:7" s="2" customFormat="1" x14ac:dyDescent="0.25">
      <c r="A532" s="88" t="s">
        <v>1507</v>
      </c>
      <c r="B532" s="76"/>
      <c r="C532" s="71"/>
      <c r="D532" s="100"/>
      <c r="E532" s="81"/>
      <c r="F532" s="101" t="str">
        <f t="shared" si="26"/>
        <v/>
      </c>
      <c r="G532" s="101" t="str">
        <f t="shared" si="27"/>
        <v/>
      </c>
    </row>
    <row r="533" spans="1:7" s="2" customFormat="1" x14ac:dyDescent="0.25">
      <c r="A533" s="88" t="s">
        <v>1508</v>
      </c>
      <c r="B533" s="76"/>
      <c r="C533" s="71"/>
      <c r="D533" s="100"/>
      <c r="E533" s="81"/>
      <c r="F533" s="101" t="str">
        <f t="shared" si="26"/>
        <v/>
      </c>
      <c r="G533" s="101" t="str">
        <f t="shared" si="27"/>
        <v/>
      </c>
    </row>
    <row r="534" spans="1:7" s="2" customFormat="1" x14ac:dyDescent="0.25">
      <c r="A534" s="88" t="s">
        <v>1509</v>
      </c>
      <c r="B534" s="76"/>
      <c r="C534" s="71"/>
      <c r="D534" s="100"/>
      <c r="E534" s="81"/>
      <c r="F534" s="101" t="str">
        <f t="shared" si="26"/>
        <v/>
      </c>
      <c r="G534" s="101" t="str">
        <f t="shared" si="27"/>
        <v/>
      </c>
    </row>
    <row r="535" spans="1:7" s="2" customFormat="1" x14ac:dyDescent="0.25">
      <c r="A535" s="88" t="s">
        <v>1510</v>
      </c>
      <c r="B535" s="88" t="s">
        <v>1239</v>
      </c>
      <c r="C535" s="180">
        <v>0</v>
      </c>
      <c r="D535" s="180">
        <v>0</v>
      </c>
      <c r="E535" s="81"/>
      <c r="F535" s="101" t="str">
        <f t="shared" si="26"/>
        <v/>
      </c>
      <c r="G535" s="101" t="str">
        <f t="shared" si="27"/>
        <v/>
      </c>
    </row>
    <row r="536" spans="1:7" s="2" customFormat="1" x14ac:dyDescent="0.25">
      <c r="A536" s="88" t="s">
        <v>1511</v>
      </c>
      <c r="B536" s="88" t="s">
        <v>380</v>
      </c>
      <c r="C536" s="104">
        <f>SUM(C518:C535)</f>
        <v>0</v>
      </c>
      <c r="D536" s="123">
        <f>SUM(D518:D535)</f>
        <v>0</v>
      </c>
      <c r="E536" s="81"/>
      <c r="F536" s="98">
        <f>SUM(F518:F535)</f>
        <v>0</v>
      </c>
      <c r="G536" s="98">
        <f>SUM(G518:G535)</f>
        <v>0</v>
      </c>
    </row>
    <row r="537" spans="1:7" s="2" customFormat="1" x14ac:dyDescent="0.25">
      <c r="A537" s="88" t="s">
        <v>1512</v>
      </c>
      <c r="B537" s="76"/>
      <c r="C537" s="76"/>
      <c r="D537" s="76"/>
      <c r="E537" s="81"/>
      <c r="F537" s="81"/>
      <c r="G537" s="81"/>
    </row>
    <row r="538" spans="1:7" s="2" customFormat="1" x14ac:dyDescent="0.25">
      <c r="A538" s="88" t="s">
        <v>1513</v>
      </c>
      <c r="B538" s="76"/>
      <c r="C538" s="76"/>
      <c r="D538" s="76"/>
      <c r="E538" s="81"/>
      <c r="F538" s="81"/>
      <c r="G538" s="81"/>
    </row>
    <row r="539" spans="1:7" s="2" customFormat="1" x14ac:dyDescent="0.25">
      <c r="A539" s="88" t="s">
        <v>1514</v>
      </c>
      <c r="B539" s="76"/>
      <c r="C539" s="76"/>
      <c r="D539" s="76"/>
      <c r="E539" s="81"/>
      <c r="F539" s="81"/>
      <c r="G539" s="81"/>
    </row>
    <row r="540" spans="1:7" s="2" customFormat="1" x14ac:dyDescent="0.25">
      <c r="A540" s="92"/>
      <c r="B540" s="92" t="s">
        <v>1515</v>
      </c>
      <c r="C540" s="93" t="s">
        <v>339</v>
      </c>
      <c r="D540" s="93" t="s">
        <v>1491</v>
      </c>
      <c r="E540" s="93"/>
      <c r="F540" s="93" t="s">
        <v>867</v>
      </c>
      <c r="G540" s="93" t="s">
        <v>1492</v>
      </c>
    </row>
    <row r="541" spans="1:7" s="2" customFormat="1" x14ac:dyDescent="0.25">
      <c r="A541" s="88" t="s">
        <v>1516</v>
      </c>
      <c r="B541" s="76" t="s">
        <v>1246</v>
      </c>
      <c r="C541" s="180">
        <v>0</v>
      </c>
      <c r="D541" s="180">
        <v>0</v>
      </c>
      <c r="E541" s="81"/>
      <c r="F541" s="101" t="str">
        <f>IF($C$559=0,"",IF(C541="[for completion]","",IF(C541="","",C541/$C$559)))</f>
        <v/>
      </c>
      <c r="G541" s="101" t="str">
        <f>IF($D$559=0,"",IF(D541="[for completion]","",IF(D541="","",D541/$D$559)))</f>
        <v/>
      </c>
    </row>
    <row r="542" spans="1:7" s="2" customFormat="1" x14ac:dyDescent="0.25">
      <c r="A542" s="88" t="s">
        <v>1517</v>
      </c>
      <c r="B542" s="76" t="s">
        <v>1248</v>
      </c>
      <c r="C542" s="180">
        <v>0</v>
      </c>
      <c r="D542" s="180">
        <v>0</v>
      </c>
      <c r="E542" s="81"/>
      <c r="F542" s="101" t="str">
        <f t="shared" ref="F542:F558" si="28">IF($C$559=0,"",IF(C542="[for completion]","",IF(C542="","",C542/$C$559)))</f>
        <v/>
      </c>
      <c r="G542" s="101" t="str">
        <f t="shared" ref="G542:G558" si="29">IF($D$559=0,"",IF(D542="[for completion]","",IF(D542="","",D542/$D$559)))</f>
        <v/>
      </c>
    </row>
    <row r="543" spans="1:7" s="2" customFormat="1" x14ac:dyDescent="0.25">
      <c r="A543" s="88" t="s">
        <v>1518</v>
      </c>
      <c r="B543" s="76" t="s">
        <v>1250</v>
      </c>
      <c r="C543" s="180">
        <v>0</v>
      </c>
      <c r="D543" s="180">
        <v>0</v>
      </c>
      <c r="E543" s="81"/>
      <c r="F543" s="101" t="str">
        <f t="shared" si="28"/>
        <v/>
      </c>
      <c r="G543" s="101" t="str">
        <f t="shared" si="29"/>
        <v/>
      </c>
    </row>
    <row r="544" spans="1:7" s="2" customFormat="1" x14ac:dyDescent="0.25">
      <c r="A544" s="88" t="s">
        <v>1519</v>
      </c>
      <c r="B544" s="76" t="s">
        <v>1252</v>
      </c>
      <c r="C544" s="180">
        <v>0</v>
      </c>
      <c r="D544" s="180">
        <v>0</v>
      </c>
      <c r="E544" s="81"/>
      <c r="F544" s="101" t="str">
        <f t="shared" si="28"/>
        <v/>
      </c>
      <c r="G544" s="101" t="str">
        <f t="shared" si="29"/>
        <v/>
      </c>
    </row>
    <row r="545" spans="1:7" s="2" customFormat="1" x14ac:dyDescent="0.25">
      <c r="A545" s="88" t="s">
        <v>1520</v>
      </c>
      <c r="B545" s="76" t="s">
        <v>1254</v>
      </c>
      <c r="C545" s="180">
        <v>0</v>
      </c>
      <c r="D545" s="180">
        <v>0</v>
      </c>
      <c r="E545" s="81"/>
      <c r="F545" s="101" t="str">
        <f t="shared" si="28"/>
        <v/>
      </c>
      <c r="G545" s="101" t="str">
        <f t="shared" si="29"/>
        <v/>
      </c>
    </row>
    <row r="546" spans="1:7" s="2" customFormat="1" x14ac:dyDescent="0.25">
      <c r="A546" s="88" t="s">
        <v>1521</v>
      </c>
      <c r="B546" s="76" t="s">
        <v>1256</v>
      </c>
      <c r="C546" s="180">
        <v>0</v>
      </c>
      <c r="D546" s="180">
        <v>0</v>
      </c>
      <c r="E546" s="81"/>
      <c r="F546" s="101" t="str">
        <f t="shared" si="28"/>
        <v/>
      </c>
      <c r="G546" s="101" t="str">
        <f t="shared" si="29"/>
        <v/>
      </c>
    </row>
    <row r="547" spans="1:7" s="2" customFormat="1" x14ac:dyDescent="0.25">
      <c r="A547" s="88" t="s">
        <v>1522</v>
      </c>
      <c r="B547" s="76" t="s">
        <v>1258</v>
      </c>
      <c r="C547" s="180">
        <v>0</v>
      </c>
      <c r="D547" s="180">
        <v>0</v>
      </c>
      <c r="E547" s="81"/>
      <c r="F547" s="101" t="str">
        <f t="shared" si="28"/>
        <v/>
      </c>
      <c r="G547" s="101" t="str">
        <f t="shared" si="29"/>
        <v/>
      </c>
    </row>
    <row r="548" spans="1:7" s="2" customFormat="1" x14ac:dyDescent="0.25">
      <c r="A548" s="88" t="s">
        <v>1523</v>
      </c>
      <c r="B548" s="76"/>
      <c r="C548" s="71"/>
      <c r="D548" s="100"/>
      <c r="E548" s="81"/>
      <c r="F548" s="101" t="str">
        <f t="shared" si="28"/>
        <v/>
      </c>
      <c r="G548" s="101" t="str">
        <f t="shared" si="29"/>
        <v/>
      </c>
    </row>
    <row r="549" spans="1:7" s="2" customFormat="1" x14ac:dyDescent="0.25">
      <c r="A549" s="88" t="s">
        <v>1524</v>
      </c>
      <c r="B549" s="76"/>
      <c r="C549" s="71"/>
      <c r="D549" s="100"/>
      <c r="E549" s="81"/>
      <c r="F549" s="101" t="str">
        <f t="shared" si="28"/>
        <v/>
      </c>
      <c r="G549" s="101" t="str">
        <f t="shared" si="29"/>
        <v/>
      </c>
    </row>
    <row r="550" spans="1:7" s="2" customFormat="1" x14ac:dyDescent="0.25">
      <c r="A550" s="88" t="s">
        <v>1525</v>
      </c>
      <c r="B550" s="76"/>
      <c r="C550" s="71"/>
      <c r="D550" s="100"/>
      <c r="E550" s="81"/>
      <c r="F550" s="101" t="str">
        <f t="shared" si="28"/>
        <v/>
      </c>
      <c r="G550" s="101" t="str">
        <f t="shared" si="29"/>
        <v/>
      </c>
    </row>
    <row r="551" spans="1:7" s="2" customFormat="1" x14ac:dyDescent="0.25">
      <c r="A551" s="88" t="s">
        <v>1526</v>
      </c>
      <c r="B551" s="76"/>
      <c r="C551" s="71"/>
      <c r="D551" s="100"/>
      <c r="E551" s="81"/>
      <c r="F551" s="101" t="str">
        <f t="shared" si="28"/>
        <v/>
      </c>
      <c r="G551" s="101" t="str">
        <f t="shared" si="29"/>
        <v/>
      </c>
    </row>
    <row r="552" spans="1:7" s="2" customFormat="1" x14ac:dyDescent="0.25">
      <c r="A552" s="88" t="s">
        <v>1527</v>
      </c>
      <c r="B552" s="76"/>
      <c r="C552" s="71"/>
      <c r="D552" s="100"/>
      <c r="E552" s="81"/>
      <c r="F552" s="101" t="str">
        <f t="shared" si="28"/>
        <v/>
      </c>
      <c r="G552" s="101" t="str">
        <f t="shared" si="29"/>
        <v/>
      </c>
    </row>
    <row r="553" spans="1:7" s="2" customFormat="1" x14ac:dyDescent="0.25">
      <c r="A553" s="88" t="s">
        <v>1528</v>
      </c>
      <c r="B553" s="76"/>
      <c r="C553" s="71"/>
      <c r="D553" s="100"/>
      <c r="E553" s="81"/>
      <c r="F553" s="101" t="str">
        <f t="shared" si="28"/>
        <v/>
      </c>
      <c r="G553" s="101" t="str">
        <f t="shared" si="29"/>
        <v/>
      </c>
    </row>
    <row r="554" spans="1:7" s="2" customFormat="1" x14ac:dyDescent="0.25">
      <c r="A554" s="88" t="s">
        <v>1529</v>
      </c>
      <c r="B554" s="76"/>
      <c r="C554" s="71"/>
      <c r="D554" s="100"/>
      <c r="E554" s="81"/>
      <c r="F554" s="101" t="str">
        <f t="shared" si="28"/>
        <v/>
      </c>
      <c r="G554" s="101" t="str">
        <f t="shared" si="29"/>
        <v/>
      </c>
    </row>
    <row r="555" spans="1:7" s="2" customFormat="1" x14ac:dyDescent="0.25">
      <c r="A555" s="88" t="s">
        <v>1530</v>
      </c>
      <c r="B555" s="76"/>
      <c r="C555" s="71"/>
      <c r="D555" s="100"/>
      <c r="E555" s="81"/>
      <c r="F555" s="101" t="str">
        <f t="shared" si="28"/>
        <v/>
      </c>
      <c r="G555" s="101" t="str">
        <f t="shared" si="29"/>
        <v/>
      </c>
    </row>
    <row r="556" spans="1:7" s="2" customFormat="1" x14ac:dyDescent="0.25">
      <c r="A556" s="88" t="s">
        <v>1531</v>
      </c>
      <c r="B556" s="76"/>
      <c r="C556" s="71"/>
      <c r="D556" s="100"/>
      <c r="E556" s="81"/>
      <c r="F556" s="101" t="str">
        <f t="shared" si="28"/>
        <v/>
      </c>
      <c r="G556" s="101" t="str">
        <f t="shared" si="29"/>
        <v/>
      </c>
    </row>
    <row r="557" spans="1:7" s="2" customFormat="1" x14ac:dyDescent="0.25">
      <c r="A557" s="88" t="s">
        <v>1532</v>
      </c>
      <c r="B557" s="76"/>
      <c r="C557" s="71"/>
      <c r="D557" s="100"/>
      <c r="E557" s="81"/>
      <c r="F557" s="101" t="str">
        <f t="shared" si="28"/>
        <v/>
      </c>
      <c r="G557" s="101" t="str">
        <f t="shared" si="29"/>
        <v/>
      </c>
    </row>
    <row r="558" spans="1:7" s="2" customFormat="1" x14ac:dyDescent="0.25">
      <c r="A558" s="88" t="s">
        <v>1533</v>
      </c>
      <c r="B558" s="88" t="s">
        <v>1239</v>
      </c>
      <c r="C558" s="180">
        <v>0</v>
      </c>
      <c r="D558" s="180">
        <v>0</v>
      </c>
      <c r="E558" s="81"/>
      <c r="F558" s="101" t="str">
        <f t="shared" si="28"/>
        <v/>
      </c>
      <c r="G558" s="101" t="str">
        <f t="shared" si="29"/>
        <v/>
      </c>
    </row>
    <row r="559" spans="1:7" s="2" customFormat="1" x14ac:dyDescent="0.25">
      <c r="A559" s="88" t="s">
        <v>1534</v>
      </c>
      <c r="B559" s="88" t="s">
        <v>380</v>
      </c>
      <c r="C559" s="104">
        <f>SUM(C541:C558)</f>
        <v>0</v>
      </c>
      <c r="D559" s="123">
        <f>SUM(D541:D558)</f>
        <v>0</v>
      </c>
      <c r="E559" s="81"/>
      <c r="F559" s="98">
        <f>SUM(F541:F558)</f>
        <v>0</v>
      </c>
      <c r="G559" s="98">
        <f>SUM(G541:G558)</f>
        <v>0</v>
      </c>
    </row>
    <row r="560" spans="1:7" s="2" customFormat="1" x14ac:dyDescent="0.25">
      <c r="A560" s="88" t="s">
        <v>1535</v>
      </c>
      <c r="B560" s="76"/>
      <c r="C560" s="76"/>
      <c r="D560" s="76"/>
      <c r="E560" s="81"/>
      <c r="F560" s="81"/>
      <c r="G560" s="81"/>
    </row>
    <row r="561" spans="1:7" s="2" customFormat="1" x14ac:dyDescent="0.25">
      <c r="A561" s="88" t="s">
        <v>1536</v>
      </c>
      <c r="B561" s="76"/>
      <c r="C561" s="76"/>
      <c r="D561" s="76"/>
      <c r="E561" s="81"/>
      <c r="F561" s="81"/>
      <c r="G561" s="81"/>
    </row>
    <row r="562" spans="1:7" s="2" customFormat="1" x14ac:dyDescent="0.25">
      <c r="A562" s="88" t="s">
        <v>1537</v>
      </c>
      <c r="B562" s="76"/>
      <c r="C562" s="76"/>
      <c r="D562" s="76"/>
      <c r="E562" s="81"/>
      <c r="F562" s="81"/>
      <c r="G562" s="81"/>
    </row>
    <row r="563" spans="1:7" s="2" customFormat="1" x14ac:dyDescent="0.25">
      <c r="A563" s="92"/>
      <c r="B563" s="92" t="s">
        <v>1538</v>
      </c>
      <c r="C563" s="93" t="s">
        <v>339</v>
      </c>
      <c r="D563" s="93" t="s">
        <v>1491</v>
      </c>
      <c r="E563" s="93"/>
      <c r="F563" s="93" t="s">
        <v>867</v>
      </c>
      <c r="G563" s="93" t="s">
        <v>1492</v>
      </c>
    </row>
    <row r="564" spans="1:7" s="2" customFormat="1" x14ac:dyDescent="0.25">
      <c r="A564" s="88" t="s">
        <v>1539</v>
      </c>
      <c r="B564" s="88" t="s">
        <v>1276</v>
      </c>
      <c r="C564" s="180">
        <v>0</v>
      </c>
      <c r="D564" s="180">
        <v>0</v>
      </c>
      <c r="E564" s="81"/>
      <c r="F564" s="101" t="str">
        <f>IF($C$577=0,"",IF(C564="[for completion]","",IF(C564="","",C564/$C$577)))</f>
        <v/>
      </c>
      <c r="G564" s="101" t="str">
        <f>IF($D$577=0,"",IF(D564="[for completion]","",IF(D564="","",D564/$D$577)))</f>
        <v/>
      </c>
    </row>
    <row r="565" spans="1:7" s="2" customFormat="1" x14ac:dyDescent="0.25">
      <c r="A565" s="88" t="s">
        <v>1540</v>
      </c>
      <c r="B565" s="88" t="s">
        <v>1278</v>
      </c>
      <c r="C565" s="180">
        <v>0</v>
      </c>
      <c r="D565" s="180">
        <v>0</v>
      </c>
      <c r="E565" s="81"/>
      <c r="F565" s="101" t="str">
        <f>IF($C$577=0,"",IF(C565="[for completion]","",IF(C565="","",C565/$C$577)))</f>
        <v/>
      </c>
      <c r="G565" s="101" t="str">
        <f>IF($D$577=0,"",IF(D565="[for completion]","",IF(D565="","",D565/$D$577)))</f>
        <v/>
      </c>
    </row>
    <row r="566" spans="1:7" s="2" customFormat="1" x14ac:dyDescent="0.25">
      <c r="A566" s="88" t="s">
        <v>1541</v>
      </c>
      <c r="B566" s="88" t="s">
        <v>1280</v>
      </c>
      <c r="C566" s="180">
        <v>0</v>
      </c>
      <c r="D566" s="180">
        <v>0</v>
      </c>
      <c r="E566" s="81"/>
      <c r="F566" s="101" t="str">
        <f>IF($C$577=0,"",IF(C566="[for completion]","",IF(C566="","",C566/$C$577)))</f>
        <v/>
      </c>
      <c r="G566" s="101" t="str">
        <f>IF($D$577=0,"",IF(D566="[for completion]","",IF(D566="","",D566/$D$577)))</f>
        <v/>
      </c>
    </row>
    <row r="567" spans="1:7" s="2" customFormat="1" x14ac:dyDescent="0.25">
      <c r="A567" s="88" t="s">
        <v>1542</v>
      </c>
      <c r="B567" s="88" t="s">
        <v>1282</v>
      </c>
      <c r="C567" s="180">
        <v>0</v>
      </c>
      <c r="D567" s="180">
        <v>0</v>
      </c>
      <c r="E567" s="81"/>
      <c r="F567" s="101" t="str">
        <f>IF($C$577=0,"",IF(C567="[for completion]","",IF(C567="","",C567/$C$577)))</f>
        <v/>
      </c>
      <c r="G567" s="101" t="str">
        <f>IF($D$577=0,"",IF(D567="[for completion]","",IF(D567="","",D567/$D$577)))</f>
        <v/>
      </c>
    </row>
    <row r="568" spans="1:7" s="2" customFormat="1" x14ac:dyDescent="0.25">
      <c r="A568" s="88" t="s">
        <v>1543</v>
      </c>
      <c r="B568" s="88" t="s">
        <v>1284</v>
      </c>
      <c r="C568" s="180">
        <v>0</v>
      </c>
      <c r="D568" s="180">
        <v>0</v>
      </c>
      <c r="E568" s="81"/>
      <c r="F568" s="101" t="str">
        <f>IF($C$577=0,"",IF(C568="[for completion]","",IF(C568="","",C568/$C$577)))</f>
        <v/>
      </c>
      <c r="G568" s="101" t="str">
        <f>IF($D$577=0,"",IF(D568="[for completion]","",IF(D568="","",D568/$D$577)))</f>
        <v/>
      </c>
    </row>
    <row r="569" spans="1:7" s="2" customFormat="1" x14ac:dyDescent="0.25">
      <c r="A569" s="88" t="s">
        <v>1544</v>
      </c>
      <c r="B569" s="88" t="s">
        <v>1286</v>
      </c>
      <c r="C569" s="180">
        <v>0</v>
      </c>
      <c r="D569" s="180">
        <v>0</v>
      </c>
      <c r="E569" s="81"/>
      <c r="F569" s="101" t="str">
        <f t="shared" ref="F569:F576" si="30">IF($C$577=0,"",IF(C569="[for completion]","",IF(C569="","",C569/$C$577)))</f>
        <v/>
      </c>
      <c r="G569" s="101" t="str">
        <f t="shared" ref="G569:G576" si="31">IF($D$577=0,"",IF(D569="[for completion]","",IF(D569="","",D569/$D$577)))</f>
        <v/>
      </c>
    </row>
    <row r="570" spans="1:7" s="2" customFormat="1" x14ac:dyDescent="0.25">
      <c r="A570" s="88" t="s">
        <v>1545</v>
      </c>
      <c r="B570" s="88" t="s">
        <v>1288</v>
      </c>
      <c r="C570" s="180">
        <v>0</v>
      </c>
      <c r="D570" s="180">
        <v>0</v>
      </c>
      <c r="E570" s="81"/>
      <c r="F570" s="101" t="str">
        <f t="shared" si="30"/>
        <v/>
      </c>
      <c r="G570" s="101" t="str">
        <f t="shared" si="31"/>
        <v/>
      </c>
    </row>
    <row r="571" spans="1:7" s="2" customFormat="1" x14ac:dyDescent="0.25">
      <c r="A571" s="88" t="s">
        <v>1546</v>
      </c>
      <c r="B571" s="88" t="s">
        <v>1290</v>
      </c>
      <c r="C571" s="180">
        <v>0</v>
      </c>
      <c r="D571" s="180">
        <v>0</v>
      </c>
      <c r="E571" s="81"/>
      <c r="F571" s="101" t="str">
        <f t="shared" si="30"/>
        <v/>
      </c>
      <c r="G571" s="101" t="str">
        <f t="shared" si="31"/>
        <v/>
      </c>
    </row>
    <row r="572" spans="1:7" s="2" customFormat="1" x14ac:dyDescent="0.25">
      <c r="A572" s="88" t="s">
        <v>1547</v>
      </c>
      <c r="B572" s="88" t="s">
        <v>1292</v>
      </c>
      <c r="C572" s="180">
        <v>0</v>
      </c>
      <c r="D572" s="180">
        <v>0</v>
      </c>
      <c r="E572" s="81"/>
      <c r="F572" s="101" t="str">
        <f t="shared" si="30"/>
        <v/>
      </c>
      <c r="G572" s="101" t="str">
        <f t="shared" si="31"/>
        <v/>
      </c>
    </row>
    <row r="573" spans="1:7" s="2" customFormat="1" x14ac:dyDescent="0.25">
      <c r="A573" s="88" t="s">
        <v>1548</v>
      </c>
      <c r="B573" s="88" t="s">
        <v>1294</v>
      </c>
      <c r="C573" s="180">
        <v>0</v>
      </c>
      <c r="D573" s="180">
        <v>0</v>
      </c>
      <c r="F573" s="101" t="str">
        <f t="shared" si="30"/>
        <v/>
      </c>
      <c r="G573" s="101" t="str">
        <f t="shared" si="31"/>
        <v/>
      </c>
    </row>
    <row r="574" spans="1:7" s="2" customFormat="1" x14ac:dyDescent="0.25">
      <c r="A574" s="88" t="s">
        <v>1549</v>
      </c>
      <c r="B574" s="88" t="s">
        <v>1296</v>
      </c>
      <c r="C574" s="180">
        <v>0</v>
      </c>
      <c r="D574" s="180">
        <v>0</v>
      </c>
      <c r="F574" s="101" t="str">
        <f t="shared" si="30"/>
        <v/>
      </c>
      <c r="G574" s="101" t="str">
        <f t="shared" si="31"/>
        <v/>
      </c>
    </row>
    <row r="575" spans="1:7" s="2" customFormat="1" x14ac:dyDescent="0.25">
      <c r="A575" s="88" t="s">
        <v>1550</v>
      </c>
      <c r="B575" s="88" t="s">
        <v>1298</v>
      </c>
      <c r="C575" s="180">
        <v>0</v>
      </c>
      <c r="D575" s="180">
        <v>0</v>
      </c>
      <c r="E575" s="81"/>
      <c r="F575" s="101" t="str">
        <f t="shared" si="30"/>
        <v/>
      </c>
      <c r="G575" s="101" t="str">
        <f t="shared" si="31"/>
        <v/>
      </c>
    </row>
    <row r="576" spans="1:7" s="2" customFormat="1" x14ac:dyDescent="0.25">
      <c r="A576" s="88" t="s">
        <v>1551</v>
      </c>
      <c r="B576" s="88" t="s">
        <v>1239</v>
      </c>
      <c r="C576" s="180">
        <v>0</v>
      </c>
      <c r="D576" s="180">
        <v>0</v>
      </c>
      <c r="E576" s="81"/>
      <c r="F576" s="101" t="str">
        <f t="shared" si="30"/>
        <v/>
      </c>
      <c r="G576" s="101" t="str">
        <f t="shared" si="31"/>
        <v/>
      </c>
    </row>
    <row r="577" spans="1:7" s="2" customFormat="1" x14ac:dyDescent="0.25">
      <c r="A577" s="88" t="s">
        <v>1552</v>
      </c>
      <c r="B577" s="88" t="s">
        <v>380</v>
      </c>
      <c r="C577" s="104">
        <f>SUM(C564:C576)</f>
        <v>0</v>
      </c>
      <c r="D577" s="123">
        <f>SUM(D564:D576)</f>
        <v>0</v>
      </c>
      <c r="E577" s="81"/>
      <c r="F577" s="98">
        <f>SUM(F564:F576)</f>
        <v>0</v>
      </c>
      <c r="G577" s="98">
        <f>SUM(G564:G576)</f>
        <v>0</v>
      </c>
    </row>
    <row r="578" spans="1:7" s="2" customFormat="1" x14ac:dyDescent="0.25">
      <c r="A578" s="88" t="s">
        <v>1553</v>
      </c>
      <c r="B578" s="76"/>
      <c r="C578" s="71"/>
      <c r="D578" s="100"/>
      <c r="E578" s="81"/>
      <c r="F578" s="122"/>
      <c r="G578" s="122"/>
    </row>
    <row r="579" spans="1:7" s="2" customFormat="1" x14ac:dyDescent="0.25">
      <c r="A579" s="88" t="s">
        <v>1554</v>
      </c>
      <c r="B579" s="76"/>
      <c r="C579" s="71"/>
      <c r="D579" s="100"/>
      <c r="E579" s="81"/>
      <c r="F579" s="122"/>
      <c r="G579" s="122"/>
    </row>
    <row r="580" spans="1:7" s="2" customFormat="1" x14ac:dyDescent="0.25">
      <c r="A580" s="88" t="s">
        <v>1555</v>
      </c>
      <c r="B580" s="76"/>
      <c r="C580" s="71"/>
      <c r="D580" s="100"/>
      <c r="E580" s="81"/>
      <c r="F580" s="122"/>
      <c r="G580" s="122"/>
    </row>
    <row r="581" spans="1:7" s="2" customFormat="1" x14ac:dyDescent="0.25">
      <c r="A581" s="88" t="s">
        <v>1556</v>
      </c>
      <c r="B581" s="76"/>
      <c r="C581" s="71"/>
      <c r="D581" s="100"/>
      <c r="E581" s="81"/>
      <c r="F581" s="122"/>
      <c r="G581" s="122"/>
    </row>
    <row r="582" spans="1:7" s="2" customFormat="1" x14ac:dyDescent="0.25">
      <c r="A582" s="88" t="s">
        <v>1557</v>
      </c>
      <c r="B582" s="76"/>
      <c r="C582" s="71"/>
      <c r="D582" s="100"/>
      <c r="E582" s="81"/>
      <c r="F582" s="122"/>
      <c r="G582" s="122"/>
    </row>
    <row r="583" spans="1:7" s="2" customFormat="1" x14ac:dyDescent="0.25">
      <c r="A583" s="88" t="s">
        <v>1558</v>
      </c>
      <c r="B583" s="76"/>
      <c r="C583" s="71"/>
      <c r="D583" s="100"/>
      <c r="E583" s="81"/>
      <c r="F583" s="122" t="str">
        <f>IF($C$577=0,"",IF(C583="[for completion]","",IF(C583="","",C583/$C$577)))</f>
        <v/>
      </c>
      <c r="G583" s="122" t="str">
        <f>IF($D$577=0,"",IF(D583="[for completion]","",IF(D583="","",D583/$D$577)))</f>
        <v/>
      </c>
    </row>
    <row r="584" spans="1:7" s="2" customFormat="1" x14ac:dyDescent="0.25">
      <c r="A584" s="88" t="s">
        <v>1559</v>
      </c>
    </row>
    <row r="585" spans="1:7" s="2" customFormat="1" x14ac:dyDescent="0.25">
      <c r="A585" s="88" t="s">
        <v>1560</v>
      </c>
    </row>
    <row r="586" spans="1:7" x14ac:dyDescent="0.25">
      <c r="A586" s="88" t="s">
        <v>1561</v>
      </c>
    </row>
    <row r="587" spans="1:7" x14ac:dyDescent="0.25">
      <c r="A587" s="88" t="s">
        <v>1562</v>
      </c>
    </row>
    <row r="588" spans="1:7" x14ac:dyDescent="0.25">
      <c r="A588" s="92"/>
      <c r="B588" s="92" t="s">
        <v>1563</v>
      </c>
      <c r="C588" s="92" t="s">
        <v>1328</v>
      </c>
      <c r="D588" s="92" t="s">
        <v>1564</v>
      </c>
      <c r="E588" s="92"/>
      <c r="F588" s="92" t="s">
        <v>1330</v>
      </c>
      <c r="G588" s="92" t="s">
        <v>1331</v>
      </c>
    </row>
    <row r="589" spans="1:7" x14ac:dyDescent="0.25">
      <c r="A589" s="88" t="s">
        <v>1565</v>
      </c>
      <c r="B589" s="88" t="s">
        <v>1451</v>
      </c>
      <c r="C589" s="180" t="s">
        <v>460</v>
      </c>
      <c r="D589" s="180" t="s">
        <v>460</v>
      </c>
      <c r="E589" s="73"/>
      <c r="F589" s="180" t="s">
        <v>460</v>
      </c>
      <c r="G589" s="180" t="s">
        <v>460</v>
      </c>
    </row>
    <row r="590" spans="1:7" x14ac:dyDescent="0.25">
      <c r="A590" s="88" t="s">
        <v>1566</v>
      </c>
      <c r="B590" s="88" t="s">
        <v>1453</v>
      </c>
      <c r="C590" s="180" t="s">
        <v>460</v>
      </c>
      <c r="D590" s="180" t="s">
        <v>460</v>
      </c>
      <c r="E590" s="73"/>
      <c r="F590" s="180" t="s">
        <v>460</v>
      </c>
      <c r="G590" s="180" t="s">
        <v>460</v>
      </c>
    </row>
    <row r="591" spans="1:7" x14ac:dyDescent="0.25">
      <c r="A591" s="88" t="s">
        <v>1567</v>
      </c>
      <c r="B591" s="88" t="s">
        <v>1455</v>
      </c>
      <c r="C591" s="180" t="s">
        <v>460</v>
      </c>
      <c r="D591" s="180" t="s">
        <v>460</v>
      </c>
      <c r="E591" s="73"/>
      <c r="F591" s="180" t="s">
        <v>460</v>
      </c>
      <c r="G591" s="180" t="s">
        <v>460</v>
      </c>
    </row>
    <row r="592" spans="1:7" x14ac:dyDescent="0.25">
      <c r="A592" s="88" t="s">
        <v>1568</v>
      </c>
      <c r="B592" s="88" t="s">
        <v>1457</v>
      </c>
      <c r="C592" s="180" t="s">
        <v>460</v>
      </c>
      <c r="D592" s="180" t="s">
        <v>460</v>
      </c>
      <c r="E592" s="73"/>
      <c r="F592" s="180" t="s">
        <v>460</v>
      </c>
      <c r="G592" s="180" t="s">
        <v>460</v>
      </c>
    </row>
    <row r="593" spans="1:7" x14ac:dyDescent="0.25">
      <c r="A593" s="88" t="s">
        <v>1569</v>
      </c>
      <c r="B593" s="88" t="s">
        <v>1459</v>
      </c>
      <c r="C593" s="180" t="s">
        <v>460</v>
      </c>
      <c r="D593" s="180" t="s">
        <v>460</v>
      </c>
      <c r="E593" s="73"/>
      <c r="F593" s="180" t="s">
        <v>460</v>
      </c>
      <c r="G593" s="180" t="s">
        <v>460</v>
      </c>
    </row>
    <row r="594" spans="1:7" x14ac:dyDescent="0.25">
      <c r="A594" s="88" t="s">
        <v>1570</v>
      </c>
      <c r="B594" s="88" t="s">
        <v>1461</v>
      </c>
      <c r="C594" s="180" t="s">
        <v>460</v>
      </c>
      <c r="D594" s="180" t="s">
        <v>460</v>
      </c>
      <c r="E594" s="73"/>
      <c r="F594" s="180" t="s">
        <v>460</v>
      </c>
      <c r="G594" s="180" t="s">
        <v>460</v>
      </c>
    </row>
    <row r="595" spans="1:7" x14ac:dyDescent="0.25">
      <c r="A595" s="88" t="s">
        <v>1571</v>
      </c>
      <c r="B595" s="88" t="s">
        <v>1463</v>
      </c>
      <c r="C595" s="180" t="s">
        <v>460</v>
      </c>
      <c r="D595" s="180" t="s">
        <v>460</v>
      </c>
      <c r="E595" s="73"/>
      <c r="F595" s="180" t="s">
        <v>460</v>
      </c>
      <c r="G595" s="180" t="s">
        <v>460</v>
      </c>
    </row>
    <row r="596" spans="1:7" x14ac:dyDescent="0.25">
      <c r="A596" s="88" t="s">
        <v>1572</v>
      </c>
      <c r="B596" s="88" t="s">
        <v>1465</v>
      </c>
      <c r="C596" s="180" t="s">
        <v>460</v>
      </c>
      <c r="D596" s="180" t="s">
        <v>460</v>
      </c>
      <c r="E596" s="73"/>
      <c r="F596" s="180" t="s">
        <v>460</v>
      </c>
      <c r="G596" s="180" t="s">
        <v>460</v>
      </c>
    </row>
    <row r="597" spans="1:7" x14ac:dyDescent="0.25">
      <c r="A597" s="88" t="s">
        <v>1573</v>
      </c>
      <c r="B597" s="88" t="s">
        <v>1467</v>
      </c>
      <c r="C597" s="180" t="s">
        <v>460</v>
      </c>
      <c r="D597" s="180" t="s">
        <v>460</v>
      </c>
      <c r="E597" s="73"/>
      <c r="F597" s="180" t="s">
        <v>460</v>
      </c>
      <c r="G597" s="180" t="s">
        <v>460</v>
      </c>
    </row>
    <row r="598" spans="1:7" x14ac:dyDescent="0.25">
      <c r="A598" s="88" t="s">
        <v>1574</v>
      </c>
      <c r="B598" s="88" t="s">
        <v>1469</v>
      </c>
      <c r="C598" s="180" t="s">
        <v>460</v>
      </c>
      <c r="D598" s="180" t="s">
        <v>460</v>
      </c>
      <c r="E598" s="73"/>
      <c r="F598" s="180" t="s">
        <v>460</v>
      </c>
      <c r="G598" s="180" t="s">
        <v>460</v>
      </c>
    </row>
    <row r="599" spans="1:7" x14ac:dyDescent="0.25">
      <c r="A599" s="88" t="s">
        <v>1575</v>
      </c>
      <c r="B599" s="88" t="s">
        <v>1471</v>
      </c>
      <c r="C599" s="180" t="s">
        <v>460</v>
      </c>
      <c r="D599" s="180" t="s">
        <v>460</v>
      </c>
      <c r="E599" s="73"/>
      <c r="F599" s="180" t="s">
        <v>460</v>
      </c>
      <c r="G599" s="180" t="s">
        <v>460</v>
      </c>
    </row>
    <row r="600" spans="1:7" x14ac:dyDescent="0.25">
      <c r="A600" s="88" t="s">
        <v>1576</v>
      </c>
      <c r="B600" s="88" t="s">
        <v>1473</v>
      </c>
      <c r="C600" s="180" t="s">
        <v>460</v>
      </c>
      <c r="D600" s="180" t="s">
        <v>460</v>
      </c>
      <c r="E600" s="73"/>
      <c r="F600" s="180" t="s">
        <v>460</v>
      </c>
      <c r="G600" s="180" t="s">
        <v>460</v>
      </c>
    </row>
    <row r="601" spans="1:7" x14ac:dyDescent="0.25">
      <c r="A601" s="88" t="s">
        <v>1577</v>
      </c>
      <c r="B601" s="88" t="s">
        <v>378</v>
      </c>
      <c r="C601" s="180" t="s">
        <v>460</v>
      </c>
      <c r="D601" s="180" t="s">
        <v>460</v>
      </c>
      <c r="E601" s="73"/>
      <c r="F601" s="180" t="s">
        <v>460</v>
      </c>
      <c r="G601" s="180" t="s">
        <v>460</v>
      </c>
    </row>
    <row r="602" spans="1:7" x14ac:dyDescent="0.25">
      <c r="A602" s="88" t="s">
        <v>1578</v>
      </c>
      <c r="B602" s="88" t="s">
        <v>380</v>
      </c>
      <c r="C602" s="104">
        <f>SUM(C589:C601)</f>
        <v>0</v>
      </c>
      <c r="D602" s="104">
        <f>SUM(D589:D601)</f>
        <v>0</v>
      </c>
      <c r="E602" s="73"/>
      <c r="F602" s="71"/>
      <c r="G602" s="101" t="str">
        <f>IF($D$385=0,"",IF(#REF!="[For completion]","",#REF!/$D$385))</f>
        <v/>
      </c>
    </row>
    <row r="603" spans="1:7" x14ac:dyDescent="0.25">
      <c r="A603" s="88" t="s">
        <v>1579</v>
      </c>
      <c r="B603" s="88" t="s">
        <v>1341</v>
      </c>
      <c r="C603" s="2"/>
      <c r="D603" s="2"/>
      <c r="E603" s="2"/>
      <c r="F603" s="180" t="s">
        <v>460</v>
      </c>
      <c r="G603" s="101" t="str">
        <f>IF($D$607=0,"",IF(D602="[for completion]","",IF(D602="","",D602/$D$607)))</f>
        <v/>
      </c>
    </row>
    <row r="604" spans="1:7" x14ac:dyDescent="0.25">
      <c r="A604" s="88" t="s">
        <v>1580</v>
      </c>
      <c r="G604" s="122" t="str">
        <f>IF($D$607=0,"",IF(D603="[for completion]","",IF(D603="","",D603/$D$607)))</f>
        <v/>
      </c>
    </row>
    <row r="605" spans="1:7" x14ac:dyDescent="0.25">
      <c r="A605" s="88" t="s">
        <v>1581</v>
      </c>
      <c r="C605" s="71"/>
      <c r="D605" s="100"/>
      <c r="E605" s="73"/>
      <c r="F605" s="122"/>
      <c r="G605" s="122" t="str">
        <f t="shared" ref="G605:G607" si="32">IF($D$607=0,"",IF(D605="[for completion]","",IF(D605="","",D605/$D$607)))</f>
        <v/>
      </c>
    </row>
    <row r="606" spans="1:7" x14ac:dyDescent="0.25">
      <c r="A606" s="88" t="s">
        <v>1582</v>
      </c>
      <c r="C606" s="71"/>
      <c r="D606" s="100"/>
      <c r="E606" s="73"/>
      <c r="F606" s="122"/>
      <c r="G606" s="122" t="str">
        <f t="shared" si="32"/>
        <v/>
      </c>
    </row>
    <row r="607" spans="1:7" x14ac:dyDescent="0.25">
      <c r="A607" s="88" t="s">
        <v>1583</v>
      </c>
      <c r="C607" s="71"/>
      <c r="D607" s="100"/>
      <c r="E607" s="73"/>
      <c r="F607" s="122"/>
      <c r="G607" s="122" t="str">
        <f t="shared" si="32"/>
        <v/>
      </c>
    </row>
  </sheetData>
  <protectedRanges>
    <protectedRange sqref="C216:D216" name="Mortgage Assets II_1"/>
    <protectedRange sqref="C219:D226 C216:D216" name="Mortgage Asset IV_1"/>
    <protectedRange sqref="C367:D373" name="Optional ECBECAIs_2_4"/>
    <protectedRange sqref="C446:D446 C449:D456" name="Mortgage Assets III_3"/>
    <protectedRange sqref="C518:D524 C535:D535 C541:D547 C558:D558 C564:D576" name="Optional ECBECAIs_2_1_1"/>
    <protectedRange sqref="C589:D601" name="Optional ECBECAIs_2_4_1"/>
    <protectedRange sqref="F589:G601 F603" name="Optional ECBECAIs_2_4_2"/>
  </protectedRanges>
  <mergeCells count="2">
    <mergeCell ref="G44:G46"/>
    <mergeCell ref="G99:G101"/>
  </mergeCells>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1" location="'2. Harmonised Glossary'!A12" display="1. Property Type Information" xr:uid="{00000000-0004-0000-0500-000003000000}"/>
    <hyperlink ref="B149" location="'2. Harmonised Glossary'!A9" display="6. Breakdown by Interest Rate" xr:uid="{00000000-0004-0000-0500-000004000000}"/>
    <hyperlink ref="B179" location="'C. HTT Harmonised Glossary'!B19" display="9. Non-Performing Loans (NPLs)" xr:uid="{00000000-0004-0000-0500-000005000000}"/>
    <hyperlink ref="B215" location="'C. HTT Harmonised Glossary'!B13" display="11. Loan to Value (LTV) Information - UNINDEXED" xr:uid="{00000000-0004-0000-0500-000006000000}"/>
    <hyperlink ref="B237" location="'C. HTT Harmonised Glossary'!B16" display="12. Loan to Value (LTV) Information - INDEXED " xr:uid="{00000000-0004-0000-0500-000007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36E00"/>
  </sheetPr>
  <dimension ref="A1:N179"/>
  <sheetViews>
    <sheetView workbookViewId="0"/>
  </sheetViews>
  <sheetFormatPr baseColWidth="10" defaultColWidth="8.85546875" defaultRowHeight="15" x14ac:dyDescent="0.25"/>
  <cols>
    <col min="1" max="1" width="12" style="76" customWidth="1"/>
    <col min="2" max="2" width="60.7109375" style="76" customWidth="1"/>
    <col min="3" max="4" width="40.7109375" style="76" customWidth="1"/>
    <col min="5" max="5" width="7.28515625" style="76" customWidth="1"/>
    <col min="6" max="6" width="40.7109375" style="76" customWidth="1"/>
    <col min="7" max="7" width="40.7109375" style="73" customWidth="1"/>
    <col min="8" max="8" width="7.28515625" style="76" customWidth="1"/>
    <col min="9" max="9" width="71.85546875" style="76" customWidth="1"/>
    <col min="10" max="11" width="47.7109375" style="76" customWidth="1"/>
    <col min="12" max="12" width="7.28515625" style="76" customWidth="1"/>
    <col min="13" max="13" width="25.7109375" style="76" customWidth="1"/>
    <col min="14" max="14" width="25.7109375" style="73" customWidth="1"/>
    <col min="15" max="16384" width="8.85546875" style="74"/>
  </cols>
  <sheetData>
    <row r="1" spans="1:14" ht="31.5" x14ac:dyDescent="0.25">
      <c r="A1" s="1" t="s">
        <v>1584</v>
      </c>
      <c r="B1" s="1"/>
      <c r="C1" s="73"/>
      <c r="D1" s="73"/>
      <c r="E1" s="73"/>
      <c r="F1" s="22" t="s">
        <v>286</v>
      </c>
      <c r="H1" s="73"/>
      <c r="I1" s="1"/>
      <c r="J1" s="73"/>
      <c r="K1" s="73"/>
      <c r="L1" s="73"/>
      <c r="M1" s="73"/>
    </row>
    <row r="2" spans="1:14" x14ac:dyDescent="0.25">
      <c r="A2" s="73"/>
      <c r="B2" s="73"/>
      <c r="C2" s="73"/>
      <c r="D2" s="73"/>
      <c r="E2" s="73"/>
      <c r="F2" s="73"/>
      <c r="H2" s="2"/>
      <c r="L2" s="73"/>
      <c r="M2" s="73"/>
    </row>
    <row r="3" spans="1:14" ht="18.75" x14ac:dyDescent="0.25">
      <c r="A3" s="77"/>
      <c r="B3" s="78" t="s">
        <v>287</v>
      </c>
      <c r="C3" s="121" t="s">
        <v>1585</v>
      </c>
      <c r="D3" s="77"/>
      <c r="E3" s="77"/>
      <c r="F3" s="77"/>
      <c r="G3" s="77"/>
      <c r="H3" s="2"/>
      <c r="L3" s="73"/>
      <c r="M3" s="73"/>
    </row>
    <row r="4" spans="1:14" x14ac:dyDescent="0.25">
      <c r="H4" s="2"/>
      <c r="L4" s="73"/>
      <c r="M4" s="73"/>
    </row>
    <row r="5" spans="1:14" ht="18.75" x14ac:dyDescent="0.25">
      <c r="B5" s="80" t="s">
        <v>1586</v>
      </c>
      <c r="C5" s="79"/>
      <c r="E5" s="81"/>
      <c r="F5" s="81"/>
      <c r="H5" s="2"/>
      <c r="L5" s="73"/>
      <c r="M5" s="73"/>
    </row>
    <row r="6" spans="1:14" x14ac:dyDescent="0.25">
      <c r="B6" s="83" t="s">
        <v>1587</v>
      </c>
      <c r="H6" s="2"/>
      <c r="L6" s="73"/>
      <c r="M6" s="73"/>
    </row>
    <row r="7" spans="1:14" s="130" customFormat="1" x14ac:dyDescent="0.25">
      <c r="A7" s="76"/>
      <c r="B7" s="129"/>
      <c r="C7" s="76"/>
      <c r="D7" s="76"/>
      <c r="E7" s="76"/>
      <c r="F7" s="76"/>
      <c r="G7" s="73"/>
      <c r="H7" s="2"/>
      <c r="I7" s="76"/>
      <c r="J7" s="76"/>
      <c r="K7" s="76"/>
      <c r="L7" s="73"/>
      <c r="M7" s="73"/>
      <c r="N7" s="73"/>
    </row>
    <row r="8" spans="1:14" ht="37.5" x14ac:dyDescent="0.25">
      <c r="A8" s="85" t="s">
        <v>297</v>
      </c>
      <c r="B8" s="85" t="s">
        <v>1587</v>
      </c>
      <c r="C8" s="86"/>
      <c r="D8" s="86"/>
      <c r="E8" s="86"/>
      <c r="F8" s="86"/>
      <c r="G8" s="87"/>
      <c r="H8" s="2"/>
      <c r="J8" s="81"/>
      <c r="K8" s="81"/>
      <c r="L8" s="81"/>
      <c r="M8" s="81"/>
    </row>
    <row r="9" spans="1:14" ht="15" customHeight="1" x14ac:dyDescent="0.25">
      <c r="A9" s="93"/>
      <c r="B9" s="92" t="s">
        <v>1588</v>
      </c>
      <c r="C9" s="93"/>
      <c r="D9" s="93"/>
      <c r="E9" s="93"/>
      <c r="F9" s="94"/>
      <c r="G9" s="94"/>
      <c r="H9" s="2"/>
      <c r="J9" s="81"/>
      <c r="K9" s="81"/>
      <c r="L9" s="81"/>
      <c r="M9" s="106"/>
      <c r="N9" s="106"/>
    </row>
    <row r="10" spans="1:14" x14ac:dyDescent="0.25">
      <c r="A10" s="88" t="s">
        <v>1589</v>
      </c>
      <c r="B10" s="88" t="s">
        <v>1590</v>
      </c>
      <c r="C10" s="100" t="s">
        <v>1591</v>
      </c>
      <c r="H10" s="2"/>
    </row>
    <row r="11" spans="1:14" x14ac:dyDescent="0.25">
      <c r="A11" s="88" t="s">
        <v>1592</v>
      </c>
      <c r="B11" s="114" t="s">
        <v>858</v>
      </c>
      <c r="C11" s="100"/>
      <c r="H11" s="2"/>
    </row>
    <row r="12" spans="1:14" x14ac:dyDescent="0.25">
      <c r="A12" s="88" t="s">
        <v>1593</v>
      </c>
      <c r="B12" s="114" t="s">
        <v>860</v>
      </c>
      <c r="C12" s="100"/>
      <c r="H12" s="2"/>
    </row>
    <row r="13" spans="1:14" x14ac:dyDescent="0.25">
      <c r="A13" s="88" t="s">
        <v>1594</v>
      </c>
      <c r="H13" s="2"/>
    </row>
    <row r="14" spans="1:14" x14ac:dyDescent="0.25">
      <c r="A14" s="88" t="s">
        <v>1595</v>
      </c>
      <c r="H14" s="2"/>
    </row>
    <row r="15" spans="1:14" x14ac:dyDescent="0.25">
      <c r="A15" s="88" t="s">
        <v>1596</v>
      </c>
      <c r="H15" s="2"/>
    </row>
    <row r="16" spans="1:14" x14ac:dyDescent="0.25">
      <c r="A16" s="88" t="s">
        <v>1597</v>
      </c>
      <c r="H16" s="2"/>
    </row>
    <row r="17" spans="1:14" x14ac:dyDescent="0.25">
      <c r="A17" s="88" t="s">
        <v>1598</v>
      </c>
      <c r="H17" s="2"/>
    </row>
    <row r="18" spans="1:14" x14ac:dyDescent="0.25">
      <c r="A18" s="93"/>
      <c r="B18" s="93" t="s">
        <v>1599</v>
      </c>
      <c r="C18" s="93" t="s">
        <v>1082</v>
      </c>
      <c r="D18" s="93" t="s">
        <v>1600</v>
      </c>
      <c r="E18" s="93"/>
      <c r="F18" s="93" t="s">
        <v>1601</v>
      </c>
      <c r="G18" s="93" t="s">
        <v>1602</v>
      </c>
      <c r="H18" s="2"/>
      <c r="I18" s="128"/>
      <c r="J18" s="81"/>
      <c r="K18" s="81"/>
      <c r="L18" s="81"/>
      <c r="M18" s="81"/>
      <c r="N18" s="81"/>
    </row>
    <row r="19" spans="1:14" x14ac:dyDescent="0.25">
      <c r="A19" s="88" t="s">
        <v>1603</v>
      </c>
      <c r="B19" s="88" t="s">
        <v>1604</v>
      </c>
      <c r="C19" s="71" t="s">
        <v>1591</v>
      </c>
      <c r="D19" s="81"/>
      <c r="E19" s="81"/>
      <c r="F19" s="106"/>
      <c r="G19" s="106"/>
      <c r="H19" s="2"/>
      <c r="L19" s="81"/>
      <c r="M19" s="106"/>
      <c r="N19" s="106"/>
    </row>
    <row r="20" spans="1:14" x14ac:dyDescent="0.25">
      <c r="A20" s="81"/>
      <c r="B20" s="128"/>
      <c r="C20" s="81"/>
      <c r="D20" s="81"/>
      <c r="E20" s="81"/>
      <c r="F20" s="106"/>
      <c r="G20" s="106"/>
      <c r="H20" s="2"/>
      <c r="I20" s="128"/>
      <c r="J20" s="81"/>
      <c r="K20" s="81"/>
      <c r="L20" s="81"/>
      <c r="M20" s="106"/>
      <c r="N20" s="106"/>
    </row>
    <row r="21" spans="1:14" x14ac:dyDescent="0.25">
      <c r="B21" s="88" t="s">
        <v>1087</v>
      </c>
      <c r="C21" s="81"/>
      <c r="D21" s="81"/>
      <c r="E21" s="81"/>
      <c r="F21" s="106"/>
      <c r="G21" s="106"/>
      <c r="H21" s="2"/>
      <c r="J21" s="81"/>
      <c r="K21" s="81"/>
      <c r="L21" s="81"/>
      <c r="M21" s="106"/>
      <c r="N21" s="106"/>
    </row>
    <row r="22" spans="1:14" x14ac:dyDescent="0.25">
      <c r="A22" s="88" t="s">
        <v>1605</v>
      </c>
      <c r="B22" s="76" t="s">
        <v>1606</v>
      </c>
      <c r="C22" s="71" t="s">
        <v>1591</v>
      </c>
      <c r="D22" s="100" t="s">
        <v>1591</v>
      </c>
      <c r="F22" s="101" t="str">
        <f>IF($C$37=0,"",IF(C22="[for completion]","",C22/$C$37))</f>
        <v/>
      </c>
      <c r="G22" s="101" t="str">
        <f>IF($D$37=0,"",IF(D22="[for completion]","",D22/$D$37))</f>
        <v/>
      </c>
      <c r="H22" s="2"/>
      <c r="M22" s="102"/>
      <c r="N22" s="102"/>
    </row>
    <row r="23" spans="1:14" x14ac:dyDescent="0.25">
      <c r="A23" s="88" t="s">
        <v>1607</v>
      </c>
      <c r="B23" s="76" t="s">
        <v>1608</v>
      </c>
      <c r="C23" s="71" t="s">
        <v>1591</v>
      </c>
      <c r="D23" s="100" t="s">
        <v>1591</v>
      </c>
      <c r="F23" s="101" t="str">
        <f t="shared" ref="F23:F36" si="0">IF($C$37=0,"",IF(C23="[for completion]","",C23/$C$37))</f>
        <v/>
      </c>
      <c r="G23" s="101" t="str">
        <f t="shared" ref="G23:G36" si="1">IF($D$37=0,"",IF(D23="[for completion]","",D23/$D$37))</f>
        <v/>
      </c>
      <c r="H23" s="2"/>
      <c r="M23" s="102"/>
      <c r="N23" s="102"/>
    </row>
    <row r="24" spans="1:14" x14ac:dyDescent="0.25">
      <c r="A24" s="88" t="s">
        <v>1609</v>
      </c>
      <c r="B24" s="76" t="s">
        <v>1610</v>
      </c>
      <c r="C24" s="71" t="s">
        <v>1591</v>
      </c>
      <c r="D24" s="100" t="s">
        <v>1591</v>
      </c>
      <c r="F24" s="101" t="str">
        <f t="shared" si="0"/>
        <v/>
      </c>
      <c r="G24" s="101" t="str">
        <f t="shared" si="1"/>
        <v/>
      </c>
      <c r="H24" s="2"/>
      <c r="M24" s="102"/>
      <c r="N24" s="102"/>
    </row>
    <row r="25" spans="1:14" x14ac:dyDescent="0.25">
      <c r="A25" s="88" t="s">
        <v>1611</v>
      </c>
      <c r="B25" s="76" t="s">
        <v>1612</v>
      </c>
      <c r="C25" s="71" t="s">
        <v>1591</v>
      </c>
      <c r="D25" s="100" t="s">
        <v>1591</v>
      </c>
      <c r="E25" s="99"/>
      <c r="F25" s="101" t="str">
        <f t="shared" si="0"/>
        <v/>
      </c>
      <c r="G25" s="101" t="str">
        <f t="shared" si="1"/>
        <v/>
      </c>
      <c r="H25" s="2"/>
      <c r="L25" s="99"/>
      <c r="M25" s="102"/>
      <c r="N25" s="102"/>
    </row>
    <row r="26" spans="1:14" x14ac:dyDescent="0.25">
      <c r="A26" s="88" t="s">
        <v>1613</v>
      </c>
      <c r="B26" s="76" t="s">
        <v>1614</v>
      </c>
      <c r="C26" s="71" t="s">
        <v>1591</v>
      </c>
      <c r="D26" s="100" t="s">
        <v>1591</v>
      </c>
      <c r="E26" s="99"/>
      <c r="F26" s="101" t="str">
        <f t="shared" si="0"/>
        <v/>
      </c>
      <c r="G26" s="101" t="str">
        <f t="shared" si="1"/>
        <v/>
      </c>
      <c r="H26" s="2"/>
      <c r="L26" s="99"/>
      <c r="M26" s="102"/>
      <c r="N26" s="102"/>
    </row>
    <row r="27" spans="1:14" x14ac:dyDescent="0.25">
      <c r="A27" s="88" t="s">
        <v>1615</v>
      </c>
      <c r="C27" s="71"/>
      <c r="D27" s="100"/>
      <c r="E27" s="99"/>
      <c r="F27" s="101" t="str">
        <f t="shared" si="0"/>
        <v/>
      </c>
      <c r="G27" s="101" t="str">
        <f t="shared" si="1"/>
        <v/>
      </c>
      <c r="H27" s="2"/>
      <c r="L27" s="99"/>
      <c r="M27" s="102"/>
      <c r="N27" s="102"/>
    </row>
    <row r="28" spans="1:14" x14ac:dyDescent="0.25">
      <c r="A28" s="88" t="s">
        <v>1616</v>
      </c>
      <c r="C28" s="71"/>
      <c r="D28" s="100"/>
      <c r="E28" s="99"/>
      <c r="F28" s="101" t="str">
        <f t="shared" si="0"/>
        <v/>
      </c>
      <c r="G28" s="101" t="str">
        <f t="shared" si="1"/>
        <v/>
      </c>
      <c r="H28" s="2"/>
      <c r="L28" s="99"/>
      <c r="M28" s="102"/>
      <c r="N28" s="102"/>
    </row>
    <row r="29" spans="1:14" x14ac:dyDescent="0.25">
      <c r="A29" s="88" t="s">
        <v>1617</v>
      </c>
      <c r="C29" s="71"/>
      <c r="D29" s="100"/>
      <c r="E29" s="99"/>
      <c r="F29" s="101" t="str">
        <f t="shared" si="0"/>
        <v/>
      </c>
      <c r="G29" s="101" t="str">
        <f t="shared" si="1"/>
        <v/>
      </c>
      <c r="H29" s="2"/>
      <c r="L29" s="99"/>
      <c r="M29" s="102"/>
      <c r="N29" s="102"/>
    </row>
    <row r="30" spans="1:14" x14ac:dyDescent="0.25">
      <c r="A30" s="88" t="s">
        <v>1618</v>
      </c>
      <c r="C30" s="71"/>
      <c r="D30" s="100"/>
      <c r="E30" s="99"/>
      <c r="F30" s="101" t="str">
        <f t="shared" si="0"/>
        <v/>
      </c>
      <c r="G30" s="101" t="str">
        <f t="shared" si="1"/>
        <v/>
      </c>
      <c r="H30" s="2"/>
      <c r="L30" s="99"/>
      <c r="M30" s="102"/>
      <c r="N30" s="102"/>
    </row>
    <row r="31" spans="1:14" x14ac:dyDescent="0.25">
      <c r="A31" s="88" t="s">
        <v>1619</v>
      </c>
      <c r="C31" s="71"/>
      <c r="D31" s="100"/>
      <c r="E31" s="99"/>
      <c r="F31" s="101" t="str">
        <f t="shared" si="0"/>
        <v/>
      </c>
      <c r="G31" s="101" t="str">
        <f t="shared" si="1"/>
        <v/>
      </c>
      <c r="H31" s="2"/>
      <c r="L31" s="99"/>
      <c r="M31" s="102"/>
      <c r="N31" s="102"/>
    </row>
    <row r="32" spans="1:14" x14ac:dyDescent="0.25">
      <c r="A32" s="88" t="s">
        <v>1620</v>
      </c>
      <c r="C32" s="71"/>
      <c r="D32" s="100"/>
      <c r="E32" s="99"/>
      <c r="F32" s="101" t="str">
        <f t="shared" si="0"/>
        <v/>
      </c>
      <c r="G32" s="101" t="str">
        <f t="shared" si="1"/>
        <v/>
      </c>
      <c r="H32" s="2"/>
      <c r="L32" s="99"/>
      <c r="M32" s="102"/>
      <c r="N32" s="102"/>
    </row>
    <row r="33" spans="1:14" x14ac:dyDescent="0.25">
      <c r="A33" s="88" t="s">
        <v>1621</v>
      </c>
      <c r="C33" s="71"/>
      <c r="D33" s="100"/>
      <c r="E33" s="99"/>
      <c r="F33" s="101" t="str">
        <f t="shared" si="0"/>
        <v/>
      </c>
      <c r="G33" s="101" t="str">
        <f t="shared" si="1"/>
        <v/>
      </c>
      <c r="H33" s="2"/>
      <c r="L33" s="99"/>
      <c r="M33" s="102"/>
      <c r="N33" s="102"/>
    </row>
    <row r="34" spans="1:14" x14ac:dyDescent="0.25">
      <c r="A34" s="88" t="s">
        <v>1622</v>
      </c>
      <c r="C34" s="71"/>
      <c r="D34" s="100"/>
      <c r="E34" s="99"/>
      <c r="F34" s="101" t="str">
        <f t="shared" si="0"/>
        <v/>
      </c>
      <c r="G34" s="101" t="str">
        <f t="shared" si="1"/>
        <v/>
      </c>
      <c r="H34" s="2"/>
      <c r="L34" s="99"/>
      <c r="M34" s="102"/>
      <c r="N34" s="102"/>
    </row>
    <row r="35" spans="1:14" x14ac:dyDescent="0.25">
      <c r="A35" s="88" t="s">
        <v>1623</v>
      </c>
      <c r="C35" s="71"/>
      <c r="D35" s="100"/>
      <c r="E35" s="99"/>
      <c r="F35" s="101" t="str">
        <f t="shared" si="0"/>
        <v/>
      </c>
      <c r="G35" s="101" t="str">
        <f t="shared" si="1"/>
        <v/>
      </c>
      <c r="H35" s="2"/>
      <c r="L35" s="99"/>
      <c r="M35" s="102"/>
      <c r="N35" s="102"/>
    </row>
    <row r="36" spans="1:14" x14ac:dyDescent="0.25">
      <c r="A36" s="88" t="s">
        <v>1624</v>
      </c>
      <c r="C36" s="71"/>
      <c r="D36" s="100"/>
      <c r="E36" s="99"/>
      <c r="F36" s="101" t="str">
        <f t="shared" si="0"/>
        <v/>
      </c>
      <c r="G36" s="101" t="str">
        <f t="shared" si="1"/>
        <v/>
      </c>
      <c r="H36" s="2"/>
      <c r="L36" s="99"/>
      <c r="M36" s="102"/>
      <c r="N36" s="102"/>
    </row>
    <row r="37" spans="1:14" x14ac:dyDescent="0.25">
      <c r="A37" s="88" t="s">
        <v>1625</v>
      </c>
      <c r="B37" s="103" t="s">
        <v>380</v>
      </c>
      <c r="C37" s="104">
        <f>SUM(C22:C36)</f>
        <v>0</v>
      </c>
      <c r="D37" s="123">
        <f>SUM(D22:D36)</f>
        <v>0</v>
      </c>
      <c r="E37" s="99"/>
      <c r="F37" s="98">
        <f>SUM(F22:F36)</f>
        <v>0</v>
      </c>
      <c r="G37" s="98">
        <f>SUM(G22:G36)</f>
        <v>0</v>
      </c>
      <c r="H37" s="2"/>
      <c r="I37" s="131"/>
      <c r="L37" s="99"/>
      <c r="M37" s="99"/>
      <c r="N37" s="99"/>
    </row>
    <row r="38" spans="1:14" x14ac:dyDescent="0.25">
      <c r="A38" s="93"/>
      <c r="B38" s="92" t="s">
        <v>1626</v>
      </c>
      <c r="C38" s="93" t="s">
        <v>339</v>
      </c>
      <c r="D38" s="93"/>
      <c r="E38" s="93"/>
      <c r="F38" s="93" t="s">
        <v>1601</v>
      </c>
      <c r="G38" s="93"/>
      <c r="H38" s="2"/>
      <c r="I38" s="128"/>
      <c r="J38" s="81"/>
      <c r="K38" s="81"/>
      <c r="L38" s="81"/>
      <c r="M38" s="81"/>
      <c r="N38" s="81"/>
    </row>
    <row r="39" spans="1:14" x14ac:dyDescent="0.25">
      <c r="A39" s="88" t="s">
        <v>1627</v>
      </c>
      <c r="B39" s="88" t="s">
        <v>1628</v>
      </c>
      <c r="C39" s="71" t="s">
        <v>1591</v>
      </c>
      <c r="E39" s="132"/>
      <c r="F39" s="101" t="str">
        <f>IF($C$42=0,"",IF(C39="[for completion]","",C39/$C$42))</f>
        <v/>
      </c>
      <c r="G39" s="100"/>
      <c r="H39" s="2"/>
      <c r="L39" s="132"/>
      <c r="M39" s="102"/>
      <c r="N39" s="100"/>
    </row>
    <row r="40" spans="1:14" x14ac:dyDescent="0.25">
      <c r="A40" s="88" t="s">
        <v>1629</v>
      </c>
      <c r="B40" s="88" t="s">
        <v>1630</v>
      </c>
      <c r="C40" s="71" t="s">
        <v>1591</v>
      </c>
      <c r="E40" s="132"/>
      <c r="F40" s="101" t="str">
        <f>IF($C$42=0,"",IF(C40="[for completion]","",C40/$C$42))</f>
        <v/>
      </c>
      <c r="G40" s="100"/>
      <c r="H40" s="2"/>
      <c r="L40" s="132"/>
      <c r="M40" s="102"/>
      <c r="N40" s="100"/>
    </row>
    <row r="41" spans="1:14" x14ac:dyDescent="0.25">
      <c r="A41" s="88" t="s">
        <v>1631</v>
      </c>
      <c r="B41" s="88" t="s">
        <v>378</v>
      </c>
      <c r="C41" s="71" t="s">
        <v>1591</v>
      </c>
      <c r="E41" s="99"/>
      <c r="F41" s="101" t="str">
        <f>IF($C$42=0,"",IF(C41="[for completion]","",C41/$C$42))</f>
        <v/>
      </c>
      <c r="G41" s="100"/>
      <c r="H41" s="2"/>
      <c r="L41" s="99"/>
      <c r="M41" s="102"/>
      <c r="N41" s="100"/>
    </row>
    <row r="42" spans="1:14" x14ac:dyDescent="0.25">
      <c r="A42" s="88" t="s">
        <v>1632</v>
      </c>
      <c r="B42" s="103" t="s">
        <v>380</v>
      </c>
      <c r="C42" s="104">
        <f>SUM(C39:C41)</f>
        <v>0</v>
      </c>
      <c r="E42" s="99"/>
      <c r="F42" s="98">
        <f>SUM(F39:F41)</f>
        <v>0</v>
      </c>
      <c r="G42" s="100"/>
      <c r="H42" s="2"/>
      <c r="L42" s="99"/>
      <c r="M42" s="102"/>
      <c r="N42" s="100"/>
    </row>
    <row r="43" spans="1:14" x14ac:dyDescent="0.25">
      <c r="A43" s="88" t="s">
        <v>1633</v>
      </c>
      <c r="B43" s="131"/>
      <c r="E43" s="99"/>
      <c r="F43" s="99"/>
      <c r="G43" s="100"/>
      <c r="H43" s="2"/>
      <c r="L43" s="99"/>
      <c r="M43" s="102"/>
      <c r="N43" s="100"/>
    </row>
    <row r="44" spans="1:14" x14ac:dyDescent="0.25">
      <c r="A44" s="88" t="s">
        <v>1634</v>
      </c>
      <c r="B44" s="131"/>
      <c r="E44" s="99"/>
      <c r="F44" s="99"/>
      <c r="G44" s="100"/>
      <c r="H44" s="2"/>
      <c r="L44" s="99"/>
      <c r="M44" s="102"/>
      <c r="N44" s="100"/>
    </row>
    <row r="45" spans="1:14" x14ac:dyDescent="0.25">
      <c r="A45" s="88" t="s">
        <v>1635</v>
      </c>
      <c r="E45" s="99"/>
      <c r="F45" s="102"/>
      <c r="G45" s="100"/>
      <c r="H45" s="2"/>
      <c r="L45" s="99"/>
      <c r="M45" s="102"/>
      <c r="N45" s="100"/>
    </row>
    <row r="46" spans="1:14" x14ac:dyDescent="0.25">
      <c r="A46" s="88" t="s">
        <v>1636</v>
      </c>
      <c r="E46" s="99"/>
      <c r="F46" s="102"/>
      <c r="G46" s="100"/>
      <c r="H46" s="2"/>
      <c r="L46" s="99"/>
      <c r="M46" s="102"/>
      <c r="N46" s="100"/>
    </row>
    <row r="47" spans="1:14" x14ac:dyDescent="0.25">
      <c r="A47" s="88" t="s">
        <v>1637</v>
      </c>
      <c r="E47" s="99"/>
      <c r="F47" s="102"/>
      <c r="G47" s="100"/>
      <c r="H47" s="2"/>
      <c r="L47" s="99"/>
      <c r="M47" s="102"/>
      <c r="N47" s="100"/>
    </row>
    <row r="48" spans="1:14" ht="15" customHeight="1" x14ac:dyDescent="0.25">
      <c r="A48" s="93"/>
      <c r="B48" s="92" t="s">
        <v>876</v>
      </c>
      <c r="C48" s="93" t="s">
        <v>1601</v>
      </c>
      <c r="D48" s="93"/>
      <c r="E48" s="93"/>
      <c r="F48" s="94"/>
      <c r="G48" s="94"/>
      <c r="H48" s="2"/>
      <c r="I48" s="128"/>
      <c r="J48" s="81"/>
      <c r="K48" s="81"/>
      <c r="L48" s="81"/>
      <c r="M48" s="106"/>
      <c r="N48" s="106"/>
    </row>
    <row r="49" spans="1:14" x14ac:dyDescent="0.25">
      <c r="A49" s="88" t="s">
        <v>1638</v>
      </c>
      <c r="B49" s="171" t="s">
        <v>878</v>
      </c>
      <c r="C49" s="172">
        <f>SUM(C50:C76)</f>
        <v>0</v>
      </c>
      <c r="G49" s="76"/>
      <c r="H49" s="2"/>
      <c r="I49" s="81"/>
      <c r="N49" s="76"/>
    </row>
    <row r="50" spans="1:14" x14ac:dyDescent="0.25">
      <c r="A50" s="88" t="s">
        <v>1639</v>
      </c>
      <c r="B50" s="88" t="s">
        <v>881</v>
      </c>
      <c r="C50" s="97" t="s">
        <v>1591</v>
      </c>
      <c r="G50" s="76"/>
      <c r="H50" s="2"/>
      <c r="N50" s="76"/>
    </row>
    <row r="51" spans="1:14" x14ac:dyDescent="0.25">
      <c r="A51" s="88" t="s">
        <v>1640</v>
      </c>
      <c r="B51" s="88" t="s">
        <v>883</v>
      </c>
      <c r="C51" s="97" t="s">
        <v>1591</v>
      </c>
      <c r="G51" s="76"/>
      <c r="H51" s="2"/>
      <c r="N51" s="76"/>
    </row>
    <row r="52" spans="1:14" x14ac:dyDescent="0.25">
      <c r="A52" s="88" t="s">
        <v>1641</v>
      </c>
      <c r="B52" s="88" t="s">
        <v>885</v>
      </c>
      <c r="C52" s="97" t="s">
        <v>1591</v>
      </c>
      <c r="G52" s="76"/>
      <c r="H52" s="2"/>
      <c r="N52" s="76"/>
    </row>
    <row r="53" spans="1:14" x14ac:dyDescent="0.25">
      <c r="A53" s="88" t="s">
        <v>1642</v>
      </c>
      <c r="B53" s="88" t="s">
        <v>887</v>
      </c>
      <c r="C53" s="97" t="s">
        <v>1591</v>
      </c>
      <c r="G53" s="76"/>
      <c r="H53" s="2"/>
      <c r="N53" s="76"/>
    </row>
    <row r="54" spans="1:14" x14ac:dyDescent="0.25">
      <c r="A54" s="88" t="s">
        <v>1643</v>
      </c>
      <c r="B54" s="88" t="s">
        <v>889</v>
      </c>
      <c r="C54" s="97" t="s">
        <v>1591</v>
      </c>
      <c r="G54" s="76"/>
      <c r="H54" s="2"/>
      <c r="N54" s="76"/>
    </row>
    <row r="55" spans="1:14" x14ac:dyDescent="0.25">
      <c r="A55" s="88" t="s">
        <v>1644</v>
      </c>
      <c r="B55" s="88" t="s">
        <v>891</v>
      </c>
      <c r="C55" s="97" t="s">
        <v>1591</v>
      </c>
      <c r="G55" s="76"/>
      <c r="H55" s="2"/>
      <c r="N55" s="76"/>
    </row>
    <row r="56" spans="1:14" x14ac:dyDescent="0.25">
      <c r="A56" s="88" t="s">
        <v>1645</v>
      </c>
      <c r="B56" s="88" t="s">
        <v>893</v>
      </c>
      <c r="C56" s="97" t="s">
        <v>1591</v>
      </c>
      <c r="G56" s="76"/>
      <c r="H56" s="2"/>
      <c r="N56" s="76"/>
    </row>
    <row r="57" spans="1:14" x14ac:dyDescent="0.25">
      <c r="A57" s="88" t="s">
        <v>1646</v>
      </c>
      <c r="B57" s="88" t="s">
        <v>895</v>
      </c>
      <c r="C57" s="97" t="s">
        <v>1591</v>
      </c>
      <c r="G57" s="76"/>
      <c r="H57" s="2"/>
      <c r="N57" s="76"/>
    </row>
    <row r="58" spans="1:14" x14ac:dyDescent="0.25">
      <c r="A58" s="88" t="s">
        <v>1647</v>
      </c>
      <c r="B58" s="88" t="s">
        <v>897</v>
      </c>
      <c r="C58" s="97" t="s">
        <v>1591</v>
      </c>
      <c r="G58" s="76"/>
      <c r="H58" s="2"/>
      <c r="N58" s="76"/>
    </row>
    <row r="59" spans="1:14" x14ac:dyDescent="0.25">
      <c r="A59" s="88" t="s">
        <v>1648</v>
      </c>
      <c r="B59" s="88" t="s">
        <v>899</v>
      </c>
      <c r="C59" s="97" t="s">
        <v>1591</v>
      </c>
      <c r="G59" s="76"/>
      <c r="H59" s="2"/>
      <c r="N59" s="76"/>
    </row>
    <row r="60" spans="1:14" x14ac:dyDescent="0.25">
      <c r="A60" s="88" t="s">
        <v>1649</v>
      </c>
      <c r="B60" s="88" t="s">
        <v>901</v>
      </c>
      <c r="C60" s="97" t="s">
        <v>1591</v>
      </c>
      <c r="G60" s="76"/>
      <c r="H60" s="2"/>
      <c r="N60" s="76"/>
    </row>
    <row r="61" spans="1:14" x14ac:dyDescent="0.25">
      <c r="A61" s="88" t="s">
        <v>1650</v>
      </c>
      <c r="B61" s="88" t="s">
        <v>903</v>
      </c>
      <c r="C61" s="97" t="s">
        <v>1591</v>
      </c>
      <c r="G61" s="76"/>
      <c r="H61" s="2"/>
      <c r="N61" s="76"/>
    </row>
    <row r="62" spans="1:14" x14ac:dyDescent="0.25">
      <c r="A62" s="88" t="s">
        <v>1651</v>
      </c>
      <c r="B62" s="88" t="s">
        <v>905</v>
      </c>
      <c r="C62" s="97" t="s">
        <v>1591</v>
      </c>
      <c r="G62" s="76"/>
      <c r="H62" s="2"/>
      <c r="N62" s="76"/>
    </row>
    <row r="63" spans="1:14" x14ac:dyDescent="0.25">
      <c r="A63" s="88" t="s">
        <v>1652</v>
      </c>
      <c r="B63" s="88" t="s">
        <v>907</v>
      </c>
      <c r="C63" s="97" t="s">
        <v>1591</v>
      </c>
      <c r="G63" s="76"/>
      <c r="H63" s="2"/>
      <c r="N63" s="76"/>
    </row>
    <row r="64" spans="1:14" x14ac:dyDescent="0.25">
      <c r="A64" s="88" t="s">
        <v>1653</v>
      </c>
      <c r="B64" s="88" t="s">
        <v>909</v>
      </c>
      <c r="C64" s="97" t="s">
        <v>1591</v>
      </c>
      <c r="G64" s="76"/>
      <c r="H64" s="2"/>
      <c r="N64" s="76"/>
    </row>
    <row r="65" spans="1:14" x14ac:dyDescent="0.25">
      <c r="A65" s="88" t="s">
        <v>1654</v>
      </c>
      <c r="B65" s="88" t="s">
        <v>911</v>
      </c>
      <c r="C65" s="97" t="s">
        <v>1591</v>
      </c>
      <c r="G65" s="76"/>
      <c r="H65" s="2"/>
      <c r="N65" s="76"/>
    </row>
    <row r="66" spans="1:14" x14ac:dyDescent="0.25">
      <c r="A66" s="88" t="s">
        <v>1655</v>
      </c>
      <c r="B66" s="88" t="s">
        <v>913</v>
      </c>
      <c r="C66" s="97" t="s">
        <v>1591</v>
      </c>
      <c r="G66" s="76"/>
      <c r="H66" s="2"/>
      <c r="N66" s="76"/>
    </row>
    <row r="67" spans="1:14" x14ac:dyDescent="0.25">
      <c r="A67" s="88" t="s">
        <v>1656</v>
      </c>
      <c r="B67" s="88" t="s">
        <v>915</v>
      </c>
      <c r="C67" s="97" t="s">
        <v>1591</v>
      </c>
      <c r="G67" s="76"/>
      <c r="H67" s="2"/>
      <c r="N67" s="76"/>
    </row>
    <row r="68" spans="1:14" x14ac:dyDescent="0.25">
      <c r="A68" s="88" t="s">
        <v>1657</v>
      </c>
      <c r="B68" s="88" t="s">
        <v>917</v>
      </c>
      <c r="C68" s="97" t="s">
        <v>1591</v>
      </c>
      <c r="G68" s="76"/>
      <c r="H68" s="2"/>
      <c r="N68" s="76"/>
    </row>
    <row r="69" spans="1:14" x14ac:dyDescent="0.25">
      <c r="A69" s="88" t="s">
        <v>1658</v>
      </c>
      <c r="B69" s="88" t="s">
        <v>919</v>
      </c>
      <c r="C69" s="97" t="s">
        <v>1591</v>
      </c>
      <c r="G69" s="76"/>
      <c r="H69" s="2"/>
      <c r="N69" s="76"/>
    </row>
    <row r="70" spans="1:14" x14ac:dyDescent="0.25">
      <c r="A70" s="88" t="s">
        <v>1659</v>
      </c>
      <c r="B70" s="88" t="s">
        <v>921</v>
      </c>
      <c r="C70" s="97" t="s">
        <v>1591</v>
      </c>
      <c r="G70" s="76"/>
      <c r="H70" s="2"/>
      <c r="N70" s="76"/>
    </row>
    <row r="71" spans="1:14" x14ac:dyDescent="0.25">
      <c r="A71" s="88" t="s">
        <v>1660</v>
      </c>
      <c r="B71" s="88" t="s">
        <v>923</v>
      </c>
      <c r="C71" s="97" t="s">
        <v>1591</v>
      </c>
      <c r="G71" s="76"/>
      <c r="H71" s="2"/>
      <c r="N71" s="76"/>
    </row>
    <row r="72" spans="1:14" x14ac:dyDescent="0.25">
      <c r="A72" s="88" t="s">
        <v>1661</v>
      </c>
      <c r="B72" s="88" t="s">
        <v>925</v>
      </c>
      <c r="C72" s="97" t="s">
        <v>1591</v>
      </c>
      <c r="G72" s="76"/>
      <c r="H72" s="2"/>
      <c r="N72" s="76"/>
    </row>
    <row r="73" spans="1:14" x14ac:dyDescent="0.25">
      <c r="A73" s="88" t="s">
        <v>1662</v>
      </c>
      <c r="B73" s="88" t="s">
        <v>927</v>
      </c>
      <c r="C73" s="97" t="s">
        <v>1591</v>
      </c>
      <c r="G73" s="76"/>
      <c r="H73" s="2"/>
      <c r="N73" s="76"/>
    </row>
    <row r="74" spans="1:14" x14ac:dyDescent="0.25">
      <c r="A74" s="88" t="s">
        <v>1663</v>
      </c>
      <c r="B74" s="88" t="s">
        <v>929</v>
      </c>
      <c r="C74" s="97" t="s">
        <v>1591</v>
      </c>
      <c r="G74" s="76"/>
      <c r="H74" s="2"/>
      <c r="N74" s="76"/>
    </row>
    <row r="75" spans="1:14" x14ac:dyDescent="0.25">
      <c r="A75" s="88" t="s">
        <v>1664</v>
      </c>
      <c r="B75" s="88" t="s">
        <v>163</v>
      </c>
      <c r="C75" s="97" t="s">
        <v>1591</v>
      </c>
      <c r="G75" s="76"/>
      <c r="H75" s="2"/>
      <c r="N75" s="76"/>
    </row>
    <row r="76" spans="1:14" x14ac:dyDescent="0.25">
      <c r="A76" s="88" t="s">
        <v>1665</v>
      </c>
      <c r="B76" s="88" t="s">
        <v>932</v>
      </c>
      <c r="C76" s="97" t="s">
        <v>1591</v>
      </c>
      <c r="G76" s="76"/>
      <c r="H76" s="2"/>
      <c r="N76" s="76"/>
    </row>
    <row r="77" spans="1:14" x14ac:dyDescent="0.25">
      <c r="A77" s="88" t="s">
        <v>1666</v>
      </c>
      <c r="B77" s="171" t="s">
        <v>581</v>
      </c>
      <c r="C77" s="172">
        <f>SUM(C78:C80)</f>
        <v>0</v>
      </c>
      <c r="G77" s="76"/>
      <c r="H77" s="2"/>
      <c r="I77" s="81"/>
      <c r="N77" s="76"/>
    </row>
    <row r="78" spans="1:14" x14ac:dyDescent="0.25">
      <c r="A78" s="88" t="s">
        <v>1667</v>
      </c>
      <c r="B78" s="88" t="s">
        <v>935</v>
      </c>
      <c r="C78" s="97" t="s">
        <v>1591</v>
      </c>
      <c r="G78" s="76"/>
      <c r="H78" s="2"/>
      <c r="N78" s="76"/>
    </row>
    <row r="79" spans="1:14" x14ac:dyDescent="0.25">
      <c r="A79" s="88" t="s">
        <v>1668</v>
      </c>
      <c r="B79" s="88" t="s">
        <v>937</v>
      </c>
      <c r="C79" s="97" t="s">
        <v>1591</v>
      </c>
      <c r="G79" s="76"/>
      <c r="H79" s="2"/>
      <c r="N79" s="76"/>
    </row>
    <row r="80" spans="1:14" x14ac:dyDescent="0.25">
      <c r="A80" s="88" t="s">
        <v>1669</v>
      </c>
      <c r="B80" s="88" t="s">
        <v>939</v>
      </c>
      <c r="C80" s="97" t="s">
        <v>1591</v>
      </c>
      <c r="G80" s="76"/>
      <c r="H80" s="2"/>
      <c r="N80" s="76"/>
    </row>
    <row r="81" spans="1:14" x14ac:dyDescent="0.25">
      <c r="A81" s="88" t="s">
        <v>1670</v>
      </c>
      <c r="B81" s="171" t="s">
        <v>378</v>
      </c>
      <c r="C81" s="172">
        <f>SUM(C82:C92)</f>
        <v>0</v>
      </c>
      <c r="G81" s="76"/>
      <c r="H81" s="2"/>
      <c r="I81" s="81"/>
      <c r="N81" s="76"/>
    </row>
    <row r="82" spans="1:14" x14ac:dyDescent="0.25">
      <c r="A82" s="88" t="s">
        <v>1671</v>
      </c>
      <c r="B82" s="88" t="s">
        <v>583</v>
      </c>
      <c r="C82" s="97" t="s">
        <v>1591</v>
      </c>
      <c r="G82" s="76"/>
      <c r="H82" s="2"/>
      <c r="N82" s="76"/>
    </row>
    <row r="83" spans="1:14" x14ac:dyDescent="0.25">
      <c r="A83" s="88" t="s">
        <v>1672</v>
      </c>
      <c r="B83" s="88" t="s">
        <v>585</v>
      </c>
      <c r="C83" s="97" t="s">
        <v>1591</v>
      </c>
      <c r="G83" s="76"/>
      <c r="H83" s="2"/>
      <c r="N83" s="76"/>
    </row>
    <row r="84" spans="1:14" x14ac:dyDescent="0.25">
      <c r="A84" s="88" t="s">
        <v>1673</v>
      </c>
      <c r="B84" s="88" t="s">
        <v>587</v>
      </c>
      <c r="C84" s="97" t="s">
        <v>1591</v>
      </c>
      <c r="G84" s="76"/>
      <c r="H84" s="2"/>
      <c r="N84" s="76"/>
    </row>
    <row r="85" spans="1:14" x14ac:dyDescent="0.25">
      <c r="A85" s="88" t="s">
        <v>1674</v>
      </c>
      <c r="B85" s="88" t="s">
        <v>589</v>
      </c>
      <c r="C85" s="97" t="s">
        <v>1591</v>
      </c>
      <c r="G85" s="76"/>
      <c r="H85" s="2"/>
      <c r="N85" s="76"/>
    </row>
    <row r="86" spans="1:14" x14ac:dyDescent="0.25">
      <c r="A86" s="88" t="s">
        <v>1675</v>
      </c>
      <c r="B86" s="88" t="s">
        <v>591</v>
      </c>
      <c r="C86" s="97" t="s">
        <v>1591</v>
      </c>
      <c r="G86" s="76"/>
      <c r="H86" s="2"/>
      <c r="N86" s="76"/>
    </row>
    <row r="87" spans="1:14" x14ac:dyDescent="0.25">
      <c r="A87" s="88" t="s">
        <v>1676</v>
      </c>
      <c r="B87" s="88" t="s">
        <v>593</v>
      </c>
      <c r="C87" s="97" t="s">
        <v>1591</v>
      </c>
      <c r="G87" s="76"/>
      <c r="H87" s="2"/>
      <c r="N87" s="76"/>
    </row>
    <row r="88" spans="1:14" x14ac:dyDescent="0.25">
      <c r="A88" s="88" t="s">
        <v>1677</v>
      </c>
      <c r="B88" s="88" t="s">
        <v>595</v>
      </c>
      <c r="C88" s="97" t="s">
        <v>1591</v>
      </c>
      <c r="G88" s="76"/>
      <c r="H88" s="2"/>
      <c r="N88" s="76"/>
    </row>
    <row r="89" spans="1:14" x14ac:dyDescent="0.25">
      <c r="A89" s="88" t="s">
        <v>1678</v>
      </c>
      <c r="B89" s="88" t="s">
        <v>597</v>
      </c>
      <c r="C89" s="97" t="s">
        <v>1591</v>
      </c>
      <c r="G89" s="76"/>
      <c r="H89" s="2"/>
      <c r="N89" s="76"/>
    </row>
    <row r="90" spans="1:14" x14ac:dyDescent="0.25">
      <c r="A90" s="88" t="s">
        <v>1679</v>
      </c>
      <c r="B90" s="88" t="s">
        <v>599</v>
      </c>
      <c r="C90" s="97" t="s">
        <v>1591</v>
      </c>
      <c r="G90" s="76"/>
      <c r="H90" s="2"/>
      <c r="N90" s="76"/>
    </row>
    <row r="91" spans="1:14" x14ac:dyDescent="0.25">
      <c r="A91" s="88" t="s">
        <v>1680</v>
      </c>
      <c r="B91" s="88" t="s">
        <v>601</v>
      </c>
      <c r="C91" s="97" t="s">
        <v>1591</v>
      </c>
      <c r="G91" s="76"/>
      <c r="H91" s="2"/>
      <c r="N91" s="76"/>
    </row>
    <row r="92" spans="1:14" x14ac:dyDescent="0.25">
      <c r="A92" s="88" t="s">
        <v>1681</v>
      </c>
      <c r="B92" s="88" t="s">
        <v>378</v>
      </c>
      <c r="C92" s="97" t="s">
        <v>1591</v>
      </c>
      <c r="G92" s="76"/>
      <c r="H92" s="2"/>
      <c r="N92" s="76"/>
    </row>
    <row r="93" spans="1:14" x14ac:dyDescent="0.25">
      <c r="A93" s="88" t="s">
        <v>1682</v>
      </c>
      <c r="B93" s="105" t="s">
        <v>382</v>
      </c>
      <c r="C93" s="97"/>
      <c r="G93" s="76"/>
      <c r="H93" s="2"/>
      <c r="N93" s="76"/>
    </row>
    <row r="94" spans="1:14" x14ac:dyDescent="0.25">
      <c r="A94" s="88" t="s">
        <v>1683</v>
      </c>
      <c r="B94" s="105" t="s">
        <v>382</v>
      </c>
      <c r="C94" s="97"/>
      <c r="G94" s="76"/>
      <c r="H94" s="2"/>
      <c r="N94" s="76"/>
    </row>
    <row r="95" spans="1:14" x14ac:dyDescent="0.25">
      <c r="A95" s="88" t="s">
        <v>1684</v>
      </c>
      <c r="B95" s="105" t="s">
        <v>382</v>
      </c>
      <c r="C95" s="97"/>
      <c r="G95" s="76"/>
      <c r="H95" s="2"/>
      <c r="N95" s="76"/>
    </row>
    <row r="96" spans="1:14" x14ac:dyDescent="0.25">
      <c r="A96" s="88" t="s">
        <v>1685</v>
      </c>
      <c r="B96" s="105" t="s">
        <v>382</v>
      </c>
      <c r="C96" s="97"/>
      <c r="G96" s="76"/>
      <c r="H96" s="2"/>
      <c r="N96" s="76"/>
    </row>
    <row r="97" spans="1:14" x14ac:dyDescent="0.25">
      <c r="A97" s="88" t="s">
        <v>1686</v>
      </c>
      <c r="B97" s="105" t="s">
        <v>382</v>
      </c>
      <c r="C97" s="97"/>
      <c r="G97" s="76"/>
      <c r="H97" s="2"/>
      <c r="N97" s="76"/>
    </row>
    <row r="98" spans="1:14" x14ac:dyDescent="0.25">
      <c r="A98" s="88" t="s">
        <v>1687</v>
      </c>
      <c r="B98" s="105" t="s">
        <v>382</v>
      </c>
      <c r="C98" s="97"/>
      <c r="G98" s="76"/>
      <c r="H98" s="2"/>
      <c r="N98" s="76"/>
    </row>
    <row r="99" spans="1:14" x14ac:dyDescent="0.25">
      <c r="A99" s="88" t="s">
        <v>1688</v>
      </c>
      <c r="B99" s="105" t="s">
        <v>382</v>
      </c>
      <c r="C99" s="97"/>
      <c r="G99" s="76"/>
      <c r="H99" s="2"/>
      <c r="N99" s="76"/>
    </row>
    <row r="100" spans="1:14" x14ac:dyDescent="0.25">
      <c r="A100" s="88" t="s">
        <v>1689</v>
      </c>
      <c r="B100" s="105" t="s">
        <v>382</v>
      </c>
      <c r="C100" s="97"/>
      <c r="G100" s="76"/>
      <c r="H100" s="2"/>
      <c r="N100" s="76"/>
    </row>
    <row r="101" spans="1:14" x14ac:dyDescent="0.25">
      <c r="A101" s="88" t="s">
        <v>1690</v>
      </c>
      <c r="B101" s="105" t="s">
        <v>382</v>
      </c>
      <c r="C101" s="97"/>
      <c r="G101" s="76"/>
      <c r="H101" s="2"/>
      <c r="N101" s="76"/>
    </row>
    <row r="102" spans="1:14" x14ac:dyDescent="0.25">
      <c r="A102" s="88" t="s">
        <v>1691</v>
      </c>
      <c r="B102" s="105" t="s">
        <v>382</v>
      </c>
      <c r="C102" s="97"/>
      <c r="G102" s="76"/>
      <c r="H102" s="2"/>
      <c r="N102" s="76"/>
    </row>
    <row r="103" spans="1:14" ht="15" customHeight="1" x14ac:dyDescent="0.25">
      <c r="A103" s="93"/>
      <c r="B103" s="133" t="s">
        <v>1692</v>
      </c>
      <c r="C103" s="174" t="s">
        <v>1601</v>
      </c>
      <c r="D103" s="93"/>
      <c r="E103" s="93"/>
      <c r="F103" s="93"/>
      <c r="G103" s="94"/>
      <c r="H103" s="2"/>
      <c r="I103" s="128"/>
      <c r="J103" s="81"/>
      <c r="K103" s="81"/>
      <c r="L103" s="81"/>
      <c r="M103" s="81"/>
      <c r="N103" s="106"/>
    </row>
    <row r="104" spans="1:14" x14ac:dyDescent="0.25">
      <c r="A104" s="88" t="s">
        <v>1693</v>
      </c>
      <c r="B104" s="76" t="s">
        <v>966</v>
      </c>
      <c r="C104" s="97" t="s">
        <v>1591</v>
      </c>
      <c r="G104" s="76"/>
      <c r="H104" s="2"/>
      <c r="N104" s="76"/>
    </row>
    <row r="105" spans="1:14" x14ac:dyDescent="0.25">
      <c r="A105" s="88" t="s">
        <v>1694</v>
      </c>
      <c r="B105" s="76" t="s">
        <v>968</v>
      </c>
      <c r="C105" s="97" t="s">
        <v>1591</v>
      </c>
      <c r="G105" s="76"/>
      <c r="H105" s="2"/>
      <c r="N105" s="76"/>
    </row>
    <row r="106" spans="1:14" x14ac:dyDescent="0.25">
      <c r="A106" s="88" t="s">
        <v>1695</v>
      </c>
      <c r="B106" s="76" t="s">
        <v>970</v>
      </c>
      <c r="C106" s="97" t="s">
        <v>1591</v>
      </c>
      <c r="G106" s="76"/>
      <c r="H106" s="2"/>
      <c r="N106" s="76"/>
    </row>
    <row r="107" spans="1:14" x14ac:dyDescent="0.25">
      <c r="A107" s="88" t="s">
        <v>1696</v>
      </c>
      <c r="B107" s="76" t="s">
        <v>972</v>
      </c>
      <c r="C107" s="97" t="s">
        <v>1591</v>
      </c>
      <c r="G107" s="76"/>
      <c r="H107" s="2"/>
      <c r="N107" s="76"/>
    </row>
    <row r="108" spans="1:14" x14ac:dyDescent="0.25">
      <c r="A108" s="88" t="s">
        <v>1697</v>
      </c>
      <c r="B108" s="76" t="s">
        <v>1698</v>
      </c>
      <c r="C108" s="97" t="s">
        <v>1591</v>
      </c>
      <c r="G108" s="76"/>
      <c r="H108" s="2"/>
      <c r="N108" s="76"/>
    </row>
    <row r="109" spans="1:14" x14ac:dyDescent="0.25">
      <c r="A109" s="88" t="s">
        <v>1699</v>
      </c>
      <c r="B109" s="76" t="s">
        <v>976</v>
      </c>
      <c r="C109" s="97" t="s">
        <v>1591</v>
      </c>
      <c r="G109" s="76"/>
      <c r="H109" s="2"/>
      <c r="N109" s="76"/>
    </row>
    <row r="110" spans="1:14" x14ac:dyDescent="0.25">
      <c r="A110" s="88" t="s">
        <v>1700</v>
      </c>
      <c r="B110" s="76" t="s">
        <v>978</v>
      </c>
      <c r="C110" s="97" t="s">
        <v>1591</v>
      </c>
      <c r="G110" s="76"/>
      <c r="H110" s="2"/>
      <c r="N110" s="76"/>
    </row>
    <row r="111" spans="1:14" x14ac:dyDescent="0.25">
      <c r="A111" s="88" t="s">
        <v>1701</v>
      </c>
      <c r="B111" s="76" t="s">
        <v>980</v>
      </c>
      <c r="C111" s="97" t="s">
        <v>1591</v>
      </c>
      <c r="G111" s="76"/>
      <c r="H111" s="2"/>
      <c r="N111" s="76"/>
    </row>
    <row r="112" spans="1:14" x14ac:dyDescent="0.25">
      <c r="A112" s="88" t="s">
        <v>1702</v>
      </c>
      <c r="B112" s="76" t="s">
        <v>982</v>
      </c>
      <c r="C112" s="97" t="s">
        <v>1591</v>
      </c>
      <c r="G112" s="76"/>
      <c r="H112" s="2"/>
      <c r="N112" s="76"/>
    </row>
    <row r="113" spans="1:14" x14ac:dyDescent="0.25">
      <c r="A113" s="88" t="s">
        <v>1703</v>
      </c>
      <c r="B113" s="76" t="s">
        <v>984</v>
      </c>
      <c r="C113" s="97" t="s">
        <v>1591</v>
      </c>
      <c r="G113" s="76"/>
      <c r="H113" s="2"/>
      <c r="N113" s="76"/>
    </row>
    <row r="114" spans="1:14" x14ac:dyDescent="0.25">
      <c r="A114" s="88" t="s">
        <v>1704</v>
      </c>
      <c r="B114" s="76" t="s">
        <v>986</v>
      </c>
      <c r="C114" s="97" t="s">
        <v>1591</v>
      </c>
      <c r="G114" s="76"/>
      <c r="H114" s="2"/>
      <c r="N114" s="76"/>
    </row>
    <row r="115" spans="1:14" x14ac:dyDescent="0.25">
      <c r="A115" s="88" t="s">
        <v>1705</v>
      </c>
      <c r="B115" s="76" t="s">
        <v>988</v>
      </c>
      <c r="C115" s="97" t="s">
        <v>1591</v>
      </c>
      <c r="G115" s="76"/>
      <c r="H115" s="2"/>
      <c r="N115" s="76"/>
    </row>
    <row r="116" spans="1:14" x14ac:dyDescent="0.25">
      <c r="A116" s="88" t="s">
        <v>1706</v>
      </c>
      <c r="B116" s="76" t="s">
        <v>990</v>
      </c>
      <c r="C116" s="97" t="s">
        <v>1591</v>
      </c>
      <c r="G116" s="76"/>
      <c r="H116" s="2"/>
      <c r="N116" s="76"/>
    </row>
    <row r="117" spans="1:14" x14ac:dyDescent="0.25">
      <c r="A117" s="88" t="s">
        <v>1707</v>
      </c>
      <c r="B117" s="76" t="s">
        <v>992</v>
      </c>
      <c r="C117" s="97" t="s">
        <v>1591</v>
      </c>
      <c r="G117" s="76"/>
      <c r="H117" s="2"/>
      <c r="N117" s="76"/>
    </row>
    <row r="118" spans="1:14" x14ac:dyDescent="0.25">
      <c r="A118" s="88" t="s">
        <v>1708</v>
      </c>
      <c r="B118" s="76" t="s">
        <v>994</v>
      </c>
      <c r="C118" s="97" t="s">
        <v>1591</v>
      </c>
      <c r="G118" s="76"/>
      <c r="H118" s="2"/>
      <c r="N118" s="76"/>
    </row>
    <row r="119" spans="1:14" x14ac:dyDescent="0.25">
      <c r="A119" s="88" t="s">
        <v>1709</v>
      </c>
      <c r="B119" s="76" t="s">
        <v>996</v>
      </c>
      <c r="C119" s="97" t="s">
        <v>1591</v>
      </c>
      <c r="G119" s="76"/>
      <c r="H119" s="2"/>
      <c r="N119" s="76"/>
    </row>
    <row r="120" spans="1:14" x14ac:dyDescent="0.25">
      <c r="A120" s="88" t="s">
        <v>1710</v>
      </c>
      <c r="B120" s="76" t="s">
        <v>998</v>
      </c>
      <c r="C120" s="97" t="s">
        <v>1591</v>
      </c>
      <c r="G120" s="76"/>
      <c r="H120" s="2"/>
      <c r="N120" s="76"/>
    </row>
    <row r="121" spans="1:14" x14ac:dyDescent="0.25">
      <c r="A121" s="88" t="s">
        <v>1711</v>
      </c>
      <c r="B121" s="76" t="s">
        <v>1000</v>
      </c>
      <c r="C121" s="97" t="s">
        <v>1591</v>
      </c>
      <c r="G121" s="76"/>
      <c r="H121" s="2"/>
      <c r="N121" s="76"/>
    </row>
    <row r="122" spans="1:14" x14ac:dyDescent="0.25">
      <c r="A122" s="88" t="s">
        <v>1712</v>
      </c>
      <c r="B122" s="76" t="s">
        <v>1002</v>
      </c>
      <c r="C122" s="97" t="s">
        <v>1591</v>
      </c>
      <c r="G122" s="76"/>
      <c r="H122" s="2"/>
      <c r="N122" s="76"/>
    </row>
    <row r="123" spans="1:14" x14ac:dyDescent="0.25">
      <c r="A123" s="88" t="s">
        <v>1713</v>
      </c>
      <c r="B123" s="76" t="s">
        <v>1004</v>
      </c>
      <c r="C123" s="97" t="s">
        <v>1591</v>
      </c>
      <c r="G123" s="76"/>
      <c r="H123" s="2"/>
      <c r="N123" s="76"/>
    </row>
    <row r="124" spans="1:14" x14ac:dyDescent="0.25">
      <c r="A124" s="88" t="s">
        <v>1714</v>
      </c>
      <c r="C124" s="97"/>
      <c r="G124" s="76"/>
      <c r="H124" s="2"/>
      <c r="N124" s="76"/>
    </row>
    <row r="125" spans="1:14" x14ac:dyDescent="0.25">
      <c r="A125" s="88" t="s">
        <v>1715</v>
      </c>
      <c r="C125" s="97"/>
      <c r="G125" s="76"/>
      <c r="H125" s="2"/>
      <c r="N125" s="76"/>
    </row>
    <row r="126" spans="1:14" x14ac:dyDescent="0.25">
      <c r="A126" s="88" t="s">
        <v>1716</v>
      </c>
      <c r="C126" s="97"/>
      <c r="G126" s="76"/>
      <c r="H126" s="2"/>
      <c r="N126" s="76"/>
    </row>
    <row r="127" spans="1:14" x14ac:dyDescent="0.25">
      <c r="A127" s="88" t="s">
        <v>1717</v>
      </c>
      <c r="C127" s="97"/>
      <c r="G127" s="76"/>
      <c r="H127" s="2"/>
      <c r="N127" s="76"/>
    </row>
    <row r="128" spans="1:14" x14ac:dyDescent="0.25">
      <c r="A128" s="88" t="s">
        <v>1718</v>
      </c>
      <c r="G128" s="76"/>
      <c r="H128" s="2"/>
      <c r="N128" s="76"/>
    </row>
    <row r="129" spans="1:14" x14ac:dyDescent="0.25">
      <c r="A129" s="93"/>
      <c r="B129" s="92" t="s">
        <v>1034</v>
      </c>
      <c r="C129" s="93" t="s">
        <v>1601</v>
      </c>
      <c r="D129" s="93"/>
      <c r="E129" s="93"/>
      <c r="F129" s="94"/>
      <c r="G129" s="94"/>
      <c r="H129" s="2"/>
      <c r="I129" s="128"/>
      <c r="J129" s="81"/>
      <c r="K129" s="81"/>
      <c r="L129" s="81"/>
      <c r="M129" s="106"/>
      <c r="N129" s="106"/>
    </row>
    <row r="130" spans="1:14" x14ac:dyDescent="0.25">
      <c r="A130" s="88" t="s">
        <v>1719</v>
      </c>
      <c r="B130" s="88" t="s">
        <v>1036</v>
      </c>
      <c r="C130" s="97" t="s">
        <v>1591</v>
      </c>
      <c r="D130" s="2"/>
      <c r="E130" s="2"/>
      <c r="F130" s="2"/>
      <c r="G130" s="2"/>
      <c r="H130" s="2"/>
      <c r="K130" s="2"/>
      <c r="L130" s="2"/>
      <c r="M130" s="2"/>
      <c r="N130" s="2"/>
    </row>
    <row r="131" spans="1:14" x14ac:dyDescent="0.25">
      <c r="A131" s="88" t="s">
        <v>1720</v>
      </c>
      <c r="B131" s="88" t="s">
        <v>1038</v>
      </c>
      <c r="C131" s="97" t="s">
        <v>1591</v>
      </c>
      <c r="D131" s="2"/>
      <c r="E131" s="2"/>
      <c r="F131" s="2"/>
      <c r="G131" s="2"/>
      <c r="H131" s="2"/>
      <c r="K131" s="2"/>
      <c r="L131" s="2"/>
      <c r="M131" s="2"/>
      <c r="N131" s="2"/>
    </row>
    <row r="132" spans="1:14" x14ac:dyDescent="0.25">
      <c r="A132" s="88" t="s">
        <v>1721</v>
      </c>
      <c r="B132" s="88" t="s">
        <v>378</v>
      </c>
      <c r="C132" s="97" t="s">
        <v>1591</v>
      </c>
      <c r="D132" s="2"/>
      <c r="E132" s="2"/>
      <c r="F132" s="2"/>
      <c r="G132" s="2"/>
      <c r="H132" s="2"/>
      <c r="K132" s="2"/>
      <c r="L132" s="2"/>
      <c r="M132" s="2"/>
      <c r="N132" s="2"/>
    </row>
    <row r="133" spans="1:14" x14ac:dyDescent="0.25">
      <c r="A133" s="88" t="s">
        <v>1722</v>
      </c>
      <c r="C133" s="97"/>
      <c r="D133" s="2"/>
      <c r="E133" s="2"/>
      <c r="F133" s="2"/>
      <c r="G133" s="2"/>
      <c r="H133" s="2"/>
      <c r="K133" s="2"/>
      <c r="L133" s="2"/>
      <c r="M133" s="2"/>
      <c r="N133" s="2"/>
    </row>
    <row r="134" spans="1:14" x14ac:dyDescent="0.25">
      <c r="A134" s="88" t="s">
        <v>1723</v>
      </c>
      <c r="C134" s="97"/>
      <c r="D134" s="2"/>
      <c r="E134" s="2"/>
      <c r="F134" s="2"/>
      <c r="G134" s="2"/>
      <c r="H134" s="2"/>
      <c r="K134" s="2"/>
      <c r="L134" s="2"/>
      <c r="M134" s="2"/>
      <c r="N134" s="2"/>
    </row>
    <row r="135" spans="1:14" x14ac:dyDescent="0.25">
      <c r="A135" s="88" t="s">
        <v>1724</v>
      </c>
      <c r="C135" s="97"/>
      <c r="D135" s="2"/>
      <c r="E135" s="2"/>
      <c r="F135" s="2"/>
      <c r="G135" s="2"/>
      <c r="H135" s="2"/>
      <c r="K135" s="2"/>
      <c r="L135" s="2"/>
      <c r="M135" s="2"/>
      <c r="N135" s="2"/>
    </row>
    <row r="136" spans="1:14" x14ac:dyDescent="0.25">
      <c r="A136" s="88" t="s">
        <v>1725</v>
      </c>
      <c r="C136" s="97"/>
      <c r="D136" s="2"/>
      <c r="E136" s="2"/>
      <c r="F136" s="2"/>
      <c r="G136" s="2"/>
      <c r="H136" s="2"/>
      <c r="K136" s="2"/>
      <c r="L136" s="2"/>
      <c r="M136" s="2"/>
      <c r="N136" s="2"/>
    </row>
    <row r="137" spans="1:14" x14ac:dyDescent="0.25">
      <c r="A137" s="93"/>
      <c r="B137" s="92" t="s">
        <v>1046</v>
      </c>
      <c r="C137" s="93" t="s">
        <v>1601</v>
      </c>
      <c r="D137" s="93"/>
      <c r="E137" s="93"/>
      <c r="F137" s="94"/>
      <c r="G137" s="94"/>
      <c r="H137" s="2"/>
      <c r="I137" s="128"/>
      <c r="J137" s="81"/>
      <c r="K137" s="81"/>
      <c r="L137" s="81"/>
      <c r="M137" s="106"/>
      <c r="N137" s="106"/>
    </row>
    <row r="138" spans="1:14" x14ac:dyDescent="0.25">
      <c r="A138" s="88" t="s">
        <v>1726</v>
      </c>
      <c r="B138" s="88" t="s">
        <v>1048</v>
      </c>
      <c r="C138" s="97" t="s">
        <v>1591</v>
      </c>
      <c r="D138" s="132"/>
      <c r="E138" s="132"/>
      <c r="F138" s="99"/>
      <c r="G138" s="100"/>
      <c r="H138" s="2"/>
      <c r="K138" s="132"/>
      <c r="L138" s="132"/>
      <c r="M138" s="99"/>
      <c r="N138" s="100"/>
    </row>
    <row r="139" spans="1:14" x14ac:dyDescent="0.25">
      <c r="A139" s="88" t="s">
        <v>1727</v>
      </c>
      <c r="B139" s="88" t="s">
        <v>1050</v>
      </c>
      <c r="C139" s="97" t="s">
        <v>1591</v>
      </c>
      <c r="D139" s="132"/>
      <c r="E139" s="132"/>
      <c r="F139" s="99"/>
      <c r="G139" s="100"/>
      <c r="H139" s="2"/>
      <c r="K139" s="132"/>
      <c r="L139" s="132"/>
      <c r="M139" s="99"/>
      <c r="N139" s="100"/>
    </row>
    <row r="140" spans="1:14" x14ac:dyDescent="0.25">
      <c r="A140" s="88" t="s">
        <v>1728</v>
      </c>
      <c r="B140" s="88" t="s">
        <v>378</v>
      </c>
      <c r="C140" s="97" t="s">
        <v>1591</v>
      </c>
      <c r="D140" s="132"/>
      <c r="E140" s="132"/>
      <c r="F140" s="99"/>
      <c r="G140" s="100"/>
      <c r="H140" s="2"/>
      <c r="K140" s="132"/>
      <c r="L140" s="132"/>
      <c r="M140" s="99"/>
      <c r="N140" s="100"/>
    </row>
    <row r="141" spans="1:14" x14ac:dyDescent="0.25">
      <c r="A141" s="88" t="s">
        <v>1729</v>
      </c>
      <c r="C141" s="97"/>
      <c r="D141" s="132"/>
      <c r="E141" s="132"/>
      <c r="F141" s="99"/>
      <c r="G141" s="100"/>
      <c r="H141" s="2"/>
      <c r="K141" s="132"/>
      <c r="L141" s="132"/>
      <c r="M141" s="99"/>
      <c r="N141" s="100"/>
    </row>
    <row r="142" spans="1:14" x14ac:dyDescent="0.25">
      <c r="A142" s="88" t="s">
        <v>1730</v>
      </c>
      <c r="C142" s="97"/>
      <c r="D142" s="132"/>
      <c r="E142" s="132"/>
      <c r="F142" s="99"/>
      <c r="G142" s="100"/>
      <c r="H142" s="2"/>
      <c r="K142" s="132"/>
      <c r="L142" s="132"/>
      <c r="M142" s="99"/>
      <c r="N142" s="100"/>
    </row>
    <row r="143" spans="1:14" x14ac:dyDescent="0.25">
      <c r="A143" s="88" t="s">
        <v>1731</v>
      </c>
      <c r="C143" s="97"/>
      <c r="D143" s="132"/>
      <c r="E143" s="132"/>
      <c r="F143" s="99"/>
      <c r="G143" s="100"/>
      <c r="H143" s="2"/>
      <c r="K143" s="132"/>
      <c r="L143" s="132"/>
      <c r="M143" s="99"/>
      <c r="N143" s="100"/>
    </row>
    <row r="144" spans="1:14" x14ac:dyDescent="0.25">
      <c r="A144" s="88" t="s">
        <v>1732</v>
      </c>
      <c r="C144" s="97"/>
      <c r="D144" s="132"/>
      <c r="E144" s="132"/>
      <c r="F144" s="99"/>
      <c r="G144" s="100"/>
      <c r="H144" s="2"/>
      <c r="K144" s="132"/>
      <c r="L144" s="132"/>
      <c r="M144" s="99"/>
      <c r="N144" s="100"/>
    </row>
    <row r="145" spans="1:14" x14ac:dyDescent="0.25">
      <c r="A145" s="88" t="s">
        <v>1733</v>
      </c>
      <c r="C145" s="97"/>
      <c r="D145" s="132"/>
      <c r="E145" s="132"/>
      <c r="F145" s="99"/>
      <c r="G145" s="100"/>
      <c r="H145" s="2"/>
      <c r="K145" s="132"/>
      <c r="L145" s="132"/>
      <c r="M145" s="99"/>
      <c r="N145" s="100"/>
    </row>
    <row r="146" spans="1:14" x14ac:dyDescent="0.25">
      <c r="A146" s="88" t="s">
        <v>1734</v>
      </c>
      <c r="C146" s="97"/>
      <c r="D146" s="132"/>
      <c r="E146" s="132"/>
      <c r="F146" s="99"/>
      <c r="G146" s="100"/>
      <c r="H146" s="2"/>
      <c r="K146" s="132"/>
      <c r="L146" s="132"/>
      <c r="M146" s="99"/>
      <c r="N146" s="100"/>
    </row>
    <row r="147" spans="1:14" x14ac:dyDescent="0.25">
      <c r="A147" s="93"/>
      <c r="B147" s="92" t="s">
        <v>1735</v>
      </c>
      <c r="C147" s="93" t="s">
        <v>339</v>
      </c>
      <c r="D147" s="93"/>
      <c r="E147" s="93"/>
      <c r="F147" s="93" t="s">
        <v>1601</v>
      </c>
      <c r="G147" s="94"/>
      <c r="H147" s="2"/>
      <c r="I147" s="128"/>
      <c r="J147" s="81"/>
      <c r="K147" s="81"/>
      <c r="L147" s="81"/>
      <c r="M147" s="81"/>
      <c r="N147" s="106"/>
    </row>
    <row r="148" spans="1:14" x14ac:dyDescent="0.25">
      <c r="A148" s="88" t="s">
        <v>1736</v>
      </c>
      <c r="B148" s="88" t="s">
        <v>1737</v>
      </c>
      <c r="C148" s="71" t="s">
        <v>1591</v>
      </c>
      <c r="D148" s="132"/>
      <c r="E148" s="132"/>
      <c r="F148" s="101" t="str">
        <f>IF($C$152=0,"",IF(C148="[for completion]","",C148/$C$152))</f>
        <v/>
      </c>
      <c r="G148" s="100"/>
      <c r="H148" s="2"/>
      <c r="K148" s="132"/>
      <c r="L148" s="132"/>
      <c r="M148" s="102"/>
      <c r="N148" s="100"/>
    </row>
    <row r="149" spans="1:14" x14ac:dyDescent="0.25">
      <c r="A149" s="88" t="s">
        <v>1738</v>
      </c>
      <c r="B149" s="88" t="s">
        <v>1739</v>
      </c>
      <c r="C149" s="71" t="s">
        <v>1591</v>
      </c>
      <c r="D149" s="132"/>
      <c r="E149" s="132"/>
      <c r="F149" s="101" t="str">
        <f>IF($C$152=0,"",IF(C149="[for completion]","",C149/$C$152))</f>
        <v/>
      </c>
      <c r="G149" s="100"/>
      <c r="H149" s="2"/>
      <c r="K149" s="132"/>
      <c r="L149" s="132"/>
      <c r="M149" s="102"/>
      <c r="N149" s="100"/>
    </row>
    <row r="150" spans="1:14" x14ac:dyDescent="0.25">
      <c r="A150" s="88" t="s">
        <v>1740</v>
      </c>
      <c r="B150" s="88" t="s">
        <v>1741</v>
      </c>
      <c r="C150" s="71" t="s">
        <v>1591</v>
      </c>
      <c r="D150" s="132"/>
      <c r="E150" s="132"/>
      <c r="F150" s="101" t="str">
        <f>IF($C$152=0,"",IF(C150="[for completion]","",C150/$C$152))</f>
        <v/>
      </c>
      <c r="G150" s="100"/>
      <c r="H150" s="2"/>
      <c r="K150" s="132"/>
      <c r="L150" s="132"/>
      <c r="M150" s="102"/>
      <c r="N150" s="100"/>
    </row>
    <row r="151" spans="1:14" ht="15" customHeight="1" x14ac:dyDescent="0.25">
      <c r="A151" s="88" t="s">
        <v>1742</v>
      </c>
      <c r="B151" s="88" t="s">
        <v>1743</v>
      </c>
      <c r="C151" s="71" t="s">
        <v>1591</v>
      </c>
      <c r="D151" s="132"/>
      <c r="E151" s="132"/>
      <c r="F151" s="101" t="str">
        <f>IF($C$152=0,"",IF(C151="[for completion]","",C151/$C$152))</f>
        <v/>
      </c>
      <c r="G151" s="100"/>
      <c r="H151" s="2"/>
      <c r="K151" s="132"/>
      <c r="L151" s="132"/>
      <c r="M151" s="102"/>
      <c r="N151" s="100"/>
    </row>
    <row r="152" spans="1:14" ht="15" customHeight="1" x14ac:dyDescent="0.25">
      <c r="A152" s="88" t="s">
        <v>1744</v>
      </c>
      <c r="B152" s="103" t="s">
        <v>380</v>
      </c>
      <c r="C152" s="104">
        <f>SUM(C148:C151)</f>
        <v>0</v>
      </c>
      <c r="D152" s="132"/>
      <c r="E152" s="132"/>
      <c r="F152" s="98">
        <f>SUM(F148:F151)</f>
        <v>0</v>
      </c>
      <c r="G152" s="100"/>
      <c r="H152" s="2"/>
      <c r="K152" s="132"/>
      <c r="L152" s="132"/>
      <c r="M152" s="102"/>
      <c r="N152" s="100"/>
    </row>
    <row r="153" spans="1:14" ht="15" customHeight="1" x14ac:dyDescent="0.25">
      <c r="A153" s="88" t="s">
        <v>1745</v>
      </c>
      <c r="B153" s="114" t="s">
        <v>1746</v>
      </c>
      <c r="C153" s="155">
        <v>0</v>
      </c>
      <c r="D153" s="132"/>
      <c r="E153" s="132"/>
      <c r="F153" s="122" t="str">
        <f>IF($C$152=0,"",IF(C153="[for completion]","",C153/$C$152))</f>
        <v/>
      </c>
      <c r="G153" s="100"/>
      <c r="H153" s="2"/>
      <c r="K153" s="132"/>
      <c r="L153" s="132"/>
      <c r="M153" s="102"/>
      <c r="N153" s="100"/>
    </row>
    <row r="154" spans="1:14" ht="15" customHeight="1" x14ac:dyDescent="0.25">
      <c r="A154" s="88" t="s">
        <v>1747</v>
      </c>
      <c r="B154" s="114" t="s">
        <v>1748</v>
      </c>
      <c r="C154" s="155">
        <v>0</v>
      </c>
      <c r="D154" s="132"/>
      <c r="E154" s="132"/>
      <c r="F154" s="122" t="str">
        <f t="shared" ref="F154:F159" si="2">IF($C$152=0,"",IF(C154="[for completion]","",C154/$C$152))</f>
        <v/>
      </c>
      <c r="G154" s="100"/>
      <c r="H154" s="2"/>
      <c r="K154" s="132"/>
      <c r="L154" s="132"/>
      <c r="M154" s="102"/>
      <c r="N154" s="100"/>
    </row>
    <row r="155" spans="1:14" ht="15" customHeight="1" x14ac:dyDescent="0.25">
      <c r="A155" s="88" t="s">
        <v>1749</v>
      </c>
      <c r="B155" s="114" t="s">
        <v>1750</v>
      </c>
      <c r="C155" s="155">
        <v>0</v>
      </c>
      <c r="D155" s="132"/>
      <c r="E155" s="132"/>
      <c r="F155" s="122" t="str">
        <f t="shared" si="2"/>
        <v/>
      </c>
      <c r="G155" s="100"/>
      <c r="H155" s="2"/>
      <c r="K155" s="132"/>
      <c r="L155" s="132"/>
      <c r="M155" s="102"/>
      <c r="N155" s="100"/>
    </row>
    <row r="156" spans="1:14" ht="15" customHeight="1" x14ac:dyDescent="0.25">
      <c r="A156" s="88" t="s">
        <v>1751</v>
      </c>
      <c r="B156" s="114" t="s">
        <v>1752</v>
      </c>
      <c r="C156" s="155">
        <v>0</v>
      </c>
      <c r="D156" s="132"/>
      <c r="E156" s="132"/>
      <c r="F156" s="122" t="str">
        <f t="shared" si="2"/>
        <v/>
      </c>
      <c r="G156" s="100"/>
      <c r="H156" s="2"/>
      <c r="K156" s="132"/>
      <c r="L156" s="132"/>
      <c r="M156" s="102"/>
      <c r="N156" s="100"/>
    </row>
    <row r="157" spans="1:14" ht="15" customHeight="1" x14ac:dyDescent="0.25">
      <c r="A157" s="88" t="s">
        <v>1753</v>
      </c>
      <c r="B157" s="114" t="s">
        <v>1754</v>
      </c>
      <c r="C157" s="155">
        <v>0</v>
      </c>
      <c r="D157" s="132"/>
      <c r="E157" s="132"/>
      <c r="F157" s="122" t="str">
        <f t="shared" si="2"/>
        <v/>
      </c>
      <c r="G157" s="100"/>
      <c r="H157" s="2"/>
      <c r="K157" s="132"/>
      <c r="L157" s="132"/>
      <c r="M157" s="102"/>
      <c r="N157" s="100"/>
    </row>
    <row r="158" spans="1:14" ht="15" customHeight="1" x14ac:dyDescent="0.25">
      <c r="A158" s="88" t="s">
        <v>1755</v>
      </c>
      <c r="B158" s="114" t="s">
        <v>1756</v>
      </c>
      <c r="C158" s="155">
        <v>0</v>
      </c>
      <c r="D158" s="132"/>
      <c r="E158" s="132"/>
      <c r="F158" s="122" t="str">
        <f t="shared" si="2"/>
        <v/>
      </c>
      <c r="G158" s="100"/>
      <c r="H158" s="2"/>
      <c r="K158" s="132"/>
      <c r="L158" s="132"/>
      <c r="M158" s="102"/>
      <c r="N158" s="100"/>
    </row>
    <row r="159" spans="1:14" ht="15" customHeight="1" x14ac:dyDescent="0.25">
      <c r="A159" s="88" t="s">
        <v>1757</v>
      </c>
      <c r="B159" s="114" t="s">
        <v>1758</v>
      </c>
      <c r="C159" s="155">
        <v>0</v>
      </c>
      <c r="D159" s="132"/>
      <c r="E159" s="132"/>
      <c r="F159" s="122" t="str">
        <f t="shared" si="2"/>
        <v/>
      </c>
      <c r="G159" s="100"/>
      <c r="H159" s="2"/>
      <c r="K159" s="132"/>
      <c r="L159" s="132"/>
      <c r="M159" s="102"/>
      <c r="N159" s="100"/>
    </row>
    <row r="160" spans="1:14" ht="15" customHeight="1" x14ac:dyDescent="0.25">
      <c r="A160" s="88" t="s">
        <v>1759</v>
      </c>
      <c r="B160" s="105"/>
      <c r="D160" s="132"/>
      <c r="E160" s="132"/>
      <c r="F160" s="102"/>
      <c r="G160" s="100"/>
      <c r="H160" s="2"/>
      <c r="K160" s="132"/>
      <c r="L160" s="132"/>
      <c r="M160" s="102"/>
      <c r="N160" s="100"/>
    </row>
    <row r="161" spans="1:14" ht="15" customHeight="1" x14ac:dyDescent="0.25">
      <c r="A161" s="88" t="s">
        <v>1760</v>
      </c>
      <c r="B161" s="105"/>
      <c r="D161" s="132"/>
      <c r="E161" s="132"/>
      <c r="F161" s="102"/>
      <c r="G161" s="100"/>
      <c r="H161" s="2"/>
      <c r="K161" s="132"/>
      <c r="L161" s="132"/>
      <c r="M161" s="102"/>
      <c r="N161" s="100"/>
    </row>
    <row r="162" spans="1:14" ht="15" customHeight="1" x14ac:dyDescent="0.25">
      <c r="A162" s="88" t="s">
        <v>1761</v>
      </c>
      <c r="B162" s="105"/>
      <c r="D162" s="132"/>
      <c r="E162" s="132"/>
      <c r="F162" s="102"/>
      <c r="G162" s="100"/>
      <c r="H162" s="2"/>
      <c r="K162" s="132"/>
      <c r="L162" s="132"/>
      <c r="M162" s="102"/>
      <c r="N162" s="100"/>
    </row>
    <row r="163" spans="1:14" ht="15" customHeight="1" x14ac:dyDescent="0.25">
      <c r="A163" s="88" t="s">
        <v>1762</v>
      </c>
      <c r="B163" s="105"/>
      <c r="D163" s="132"/>
      <c r="E163" s="132"/>
      <c r="F163" s="102"/>
      <c r="G163" s="100"/>
      <c r="H163" s="2"/>
      <c r="K163" s="132"/>
      <c r="L163" s="132"/>
      <c r="M163" s="102"/>
      <c r="N163" s="100"/>
    </row>
    <row r="164" spans="1:14" ht="15" customHeight="1" x14ac:dyDescent="0.25">
      <c r="A164" s="88" t="s">
        <v>1763</v>
      </c>
      <c r="D164" s="132"/>
      <c r="E164" s="132"/>
      <c r="F164" s="102"/>
      <c r="G164" s="100"/>
      <c r="H164" s="2"/>
      <c r="K164" s="132"/>
      <c r="L164" s="132"/>
      <c r="M164" s="102"/>
      <c r="N164" s="100"/>
    </row>
    <row r="165" spans="1:14" x14ac:dyDescent="0.25">
      <c r="A165" s="88" t="s">
        <v>1764</v>
      </c>
      <c r="B165" s="74"/>
      <c r="C165" s="74"/>
      <c r="D165" s="74"/>
      <c r="E165" s="74"/>
      <c r="F165" s="102"/>
      <c r="G165" s="100"/>
      <c r="H165" s="2"/>
      <c r="I165" s="131"/>
      <c r="K165" s="132"/>
      <c r="L165" s="132"/>
      <c r="M165" s="99"/>
      <c r="N165" s="100"/>
    </row>
    <row r="166" spans="1:14" ht="15" customHeight="1" x14ac:dyDescent="0.25">
      <c r="A166" s="93"/>
      <c r="B166" s="92" t="s">
        <v>1765</v>
      </c>
      <c r="C166" s="93" t="s">
        <v>1601</v>
      </c>
      <c r="D166" s="93"/>
      <c r="E166" s="93"/>
      <c r="F166" s="94"/>
      <c r="G166" s="94"/>
      <c r="H166" s="2"/>
      <c r="I166" s="128"/>
      <c r="J166" s="81"/>
      <c r="K166" s="81"/>
      <c r="L166" s="81"/>
      <c r="M166" s="106"/>
      <c r="N166" s="106"/>
    </row>
    <row r="167" spans="1:14" x14ac:dyDescent="0.25">
      <c r="A167" s="88" t="s">
        <v>1766</v>
      </c>
      <c r="B167" s="88" t="s">
        <v>1075</v>
      </c>
      <c r="C167" s="97" t="s">
        <v>1591</v>
      </c>
      <c r="D167" s="2"/>
      <c r="E167" s="73"/>
      <c r="F167" s="73"/>
      <c r="G167" s="2"/>
      <c r="H167" s="2"/>
      <c r="K167" s="2"/>
      <c r="L167" s="73"/>
      <c r="M167" s="73"/>
      <c r="N167" s="2"/>
    </row>
    <row r="168" spans="1:14" x14ac:dyDescent="0.25">
      <c r="A168" s="88" t="s">
        <v>1767</v>
      </c>
      <c r="B168" s="115" t="s">
        <v>1077</v>
      </c>
      <c r="C168" s="97" t="s">
        <v>1591</v>
      </c>
      <c r="D168" s="2"/>
      <c r="E168" s="73"/>
      <c r="F168" s="73"/>
      <c r="G168" s="2"/>
      <c r="H168" s="2"/>
      <c r="K168" s="2"/>
      <c r="L168" s="73"/>
      <c r="M168" s="73"/>
      <c r="N168" s="2"/>
    </row>
    <row r="169" spans="1:14" x14ac:dyDescent="0.25">
      <c r="A169" s="88" t="s">
        <v>1768</v>
      </c>
      <c r="D169" s="2"/>
      <c r="E169" s="73"/>
      <c r="F169" s="73"/>
      <c r="G169" s="2"/>
      <c r="H169" s="2"/>
      <c r="K169" s="2"/>
      <c r="L169" s="73"/>
      <c r="M169" s="73"/>
      <c r="N169" s="2"/>
    </row>
    <row r="170" spans="1:14" x14ac:dyDescent="0.25">
      <c r="A170" s="88" t="s">
        <v>1769</v>
      </c>
      <c r="D170" s="2"/>
      <c r="E170" s="73"/>
      <c r="F170" s="73"/>
      <c r="G170" s="2"/>
      <c r="H170" s="2"/>
      <c r="K170" s="2"/>
      <c r="L170" s="73"/>
      <c r="M170" s="73"/>
      <c r="N170" s="2"/>
    </row>
    <row r="171" spans="1:14" x14ac:dyDescent="0.25">
      <c r="A171" s="88" t="s">
        <v>1770</v>
      </c>
      <c r="D171" s="2"/>
      <c r="E171" s="73"/>
      <c r="F171" s="73"/>
      <c r="G171" s="2"/>
      <c r="H171" s="2"/>
      <c r="K171" s="2"/>
      <c r="L171" s="73"/>
      <c r="M171" s="73"/>
      <c r="N171" s="2"/>
    </row>
    <row r="172" spans="1:14" x14ac:dyDescent="0.25">
      <c r="A172" s="93"/>
      <c r="B172" s="92" t="s">
        <v>1771</v>
      </c>
      <c r="C172" s="93" t="s">
        <v>1601</v>
      </c>
      <c r="D172" s="93"/>
      <c r="E172" s="93"/>
      <c r="F172" s="94"/>
      <c r="G172" s="94"/>
      <c r="H172" s="2"/>
      <c r="I172" s="128"/>
      <c r="J172" s="81"/>
      <c r="K172" s="81"/>
      <c r="L172" s="81"/>
      <c r="M172" s="106"/>
      <c r="N172" s="106"/>
    </row>
    <row r="173" spans="1:14" ht="15" customHeight="1" x14ac:dyDescent="0.25">
      <c r="A173" s="88" t="s">
        <v>1772</v>
      </c>
      <c r="B173" s="88" t="s">
        <v>1773</v>
      </c>
      <c r="C173" s="97" t="s">
        <v>1591</v>
      </c>
      <c r="D173" s="2"/>
      <c r="E173" s="2"/>
      <c r="F173" s="2"/>
      <c r="G173" s="2"/>
      <c r="H173" s="2"/>
      <c r="K173" s="2"/>
      <c r="L173" s="2"/>
      <c r="M173" s="2"/>
      <c r="N173" s="2"/>
    </row>
    <row r="174" spans="1:14" x14ac:dyDescent="0.25">
      <c r="A174" s="88" t="s">
        <v>1774</v>
      </c>
      <c r="D174" s="2"/>
      <c r="E174" s="2"/>
      <c r="F174" s="2"/>
      <c r="G174" s="2"/>
      <c r="H174" s="2"/>
      <c r="K174" s="2"/>
      <c r="L174" s="2"/>
      <c r="M174" s="2"/>
      <c r="N174" s="2"/>
    </row>
    <row r="175" spans="1:14" x14ac:dyDescent="0.25">
      <c r="A175" s="88" t="s">
        <v>1775</v>
      </c>
      <c r="D175" s="2"/>
      <c r="E175" s="2"/>
      <c r="F175" s="2"/>
      <c r="G175" s="2"/>
      <c r="H175" s="2"/>
      <c r="K175" s="2"/>
      <c r="L175" s="2"/>
      <c r="M175" s="2"/>
      <c r="N175" s="2"/>
    </row>
    <row r="176" spans="1:14" x14ac:dyDescent="0.25">
      <c r="A176" s="88" t="s">
        <v>1776</v>
      </c>
      <c r="D176" s="2"/>
      <c r="E176" s="2"/>
      <c r="F176" s="2"/>
      <c r="G176" s="2"/>
      <c r="H176" s="2"/>
      <c r="K176" s="2"/>
      <c r="L176" s="2"/>
      <c r="M176" s="2"/>
      <c r="N176" s="2"/>
    </row>
    <row r="177" spans="1:14" x14ac:dyDescent="0.25">
      <c r="A177" s="88" t="s">
        <v>1777</v>
      </c>
      <c r="D177" s="2"/>
      <c r="E177" s="2"/>
      <c r="F177" s="2"/>
      <c r="G177" s="2"/>
      <c r="H177" s="2"/>
      <c r="K177" s="2"/>
      <c r="L177" s="2"/>
      <c r="M177" s="2"/>
      <c r="N177" s="2"/>
    </row>
    <row r="178" spans="1:14" x14ac:dyDescent="0.25">
      <c r="A178" s="88" t="s">
        <v>1778</v>
      </c>
    </row>
    <row r="179" spans="1:14" x14ac:dyDescent="0.25">
      <c r="A179" s="88" t="s">
        <v>1779</v>
      </c>
    </row>
  </sheetData>
  <hyperlinks>
    <hyperlink ref="B6" location="'B2. HTT Public Sector Assets'!B8" display="8. Public Sector Assets" xr:uid="{00000000-0004-0000-0600-000000000000}"/>
    <hyperlink ref="B129" location="'2. Harmonised Glossary'!A9" display="6. Breakdown by Interest Rate" xr:uid="{00000000-0004-0000-0600-000001000000}"/>
    <hyperlink ref="B166" location="'C. HTT Harmonised Glossary'!B19" display="9. Non-Performing Loans" xr:uid="{00000000-0004-0000-0600-000002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E36E00"/>
  </sheetPr>
  <dimension ref="A1:G257"/>
  <sheetViews>
    <sheetView workbookViewId="0"/>
  </sheetViews>
  <sheetFormatPr baseColWidth="10" defaultColWidth="8.85546875" defaultRowHeight="15" x14ac:dyDescent="0.25"/>
  <cols>
    <col min="1" max="1" width="10.7109375" style="76" customWidth="1"/>
    <col min="2" max="2" width="60.7109375" style="76" customWidth="1"/>
    <col min="3" max="4" width="40.7109375" style="76" customWidth="1"/>
    <col min="5" max="5" width="6.7109375" style="76" customWidth="1"/>
    <col min="6" max="6" width="40.7109375" style="76" customWidth="1"/>
    <col min="7" max="7" width="40.7109375" style="73" customWidth="1"/>
    <col min="8" max="16384" width="8.85546875" style="74"/>
  </cols>
  <sheetData>
    <row r="1" spans="1:7" ht="31.5" x14ac:dyDescent="0.25">
      <c r="A1" s="1" t="s">
        <v>1780</v>
      </c>
      <c r="B1" s="1"/>
      <c r="C1" s="73"/>
      <c r="D1" s="73"/>
      <c r="E1" s="73"/>
      <c r="F1" s="22" t="s">
        <v>286</v>
      </c>
    </row>
    <row r="2" spans="1:7" x14ac:dyDescent="0.25">
      <c r="A2" s="73"/>
      <c r="B2" s="73"/>
      <c r="C2" s="73"/>
      <c r="D2" s="73"/>
      <c r="E2" s="73"/>
      <c r="F2" s="73"/>
    </row>
    <row r="3" spans="1:7" ht="18.75" x14ac:dyDescent="0.25">
      <c r="A3" s="77"/>
      <c r="B3" s="78" t="s">
        <v>287</v>
      </c>
      <c r="C3" s="121" t="s">
        <v>1585</v>
      </c>
      <c r="D3" s="77"/>
      <c r="E3" s="77"/>
      <c r="F3" s="77"/>
      <c r="G3" s="77"/>
    </row>
    <row r="5" spans="1:7" ht="18.75" x14ac:dyDescent="0.25">
      <c r="A5" s="79"/>
      <c r="B5" s="134" t="s">
        <v>1781</v>
      </c>
      <c r="C5" s="79"/>
      <c r="E5" s="81"/>
      <c r="F5" s="81"/>
    </row>
    <row r="6" spans="1:7" x14ac:dyDescent="0.25">
      <c r="B6" s="135" t="s">
        <v>1782</v>
      </c>
    </row>
    <row r="7" spans="1:7" x14ac:dyDescent="0.25">
      <c r="B7" s="84"/>
    </row>
    <row r="8" spans="1:7" ht="37.5" x14ac:dyDescent="0.25">
      <c r="A8" s="85" t="s">
        <v>297</v>
      </c>
      <c r="B8" s="85" t="s">
        <v>1782</v>
      </c>
      <c r="C8" s="86"/>
      <c r="D8" s="86"/>
      <c r="E8" s="86"/>
      <c r="F8" s="86"/>
      <c r="G8" s="87"/>
    </row>
    <row r="9" spans="1:7" ht="15" customHeight="1" x14ac:dyDescent="0.25">
      <c r="A9" s="93"/>
      <c r="B9" s="92" t="s">
        <v>1588</v>
      </c>
      <c r="C9" s="93" t="s">
        <v>1783</v>
      </c>
      <c r="D9" s="93"/>
      <c r="E9" s="93"/>
      <c r="F9" s="93"/>
      <c r="G9" s="94"/>
    </row>
    <row r="10" spans="1:7" x14ac:dyDescent="0.25">
      <c r="A10" s="88" t="s">
        <v>1784</v>
      </c>
      <c r="B10" s="88" t="s">
        <v>1785</v>
      </c>
      <c r="C10" s="100" t="s">
        <v>1591</v>
      </c>
    </row>
    <row r="11" spans="1:7" x14ac:dyDescent="0.25">
      <c r="A11" s="88" t="s">
        <v>1786</v>
      </c>
      <c r="B11" s="95" t="s">
        <v>858</v>
      </c>
      <c r="C11" s="100"/>
    </row>
    <row r="12" spans="1:7" x14ac:dyDescent="0.25">
      <c r="A12" s="88" t="s">
        <v>1787</v>
      </c>
      <c r="B12" s="95" t="s">
        <v>860</v>
      </c>
      <c r="C12" s="100"/>
    </row>
    <row r="13" spans="1:7" x14ac:dyDescent="0.25">
      <c r="A13" s="88" t="s">
        <v>1788</v>
      </c>
      <c r="B13" s="89"/>
    </row>
    <row r="14" spans="1:7" x14ac:dyDescent="0.25">
      <c r="A14" s="88" t="s">
        <v>1789</v>
      </c>
      <c r="B14" s="89"/>
    </row>
    <row r="15" spans="1:7" x14ac:dyDescent="0.25">
      <c r="A15" s="88" t="s">
        <v>1790</v>
      </c>
      <c r="B15" s="89"/>
    </row>
    <row r="16" spans="1:7" x14ac:dyDescent="0.25">
      <c r="A16" s="88" t="s">
        <v>1791</v>
      </c>
      <c r="B16" s="89"/>
    </row>
    <row r="17" spans="1:7" ht="15" customHeight="1" x14ac:dyDescent="0.25">
      <c r="A17" s="93"/>
      <c r="B17" s="92" t="s">
        <v>1792</v>
      </c>
      <c r="C17" s="93" t="s">
        <v>1793</v>
      </c>
      <c r="D17" s="93"/>
      <c r="E17" s="93"/>
      <c r="F17" s="94"/>
      <c r="G17" s="94"/>
    </row>
    <row r="18" spans="1:7" x14ac:dyDescent="0.25">
      <c r="A18" s="88" t="s">
        <v>1794</v>
      </c>
      <c r="B18" s="88" t="s">
        <v>869</v>
      </c>
      <c r="C18" s="97" t="s">
        <v>1591</v>
      </c>
    </row>
    <row r="19" spans="1:7" x14ac:dyDescent="0.25">
      <c r="A19" s="88" t="s">
        <v>1795</v>
      </c>
      <c r="C19" s="97"/>
    </row>
    <row r="20" spans="1:7" x14ac:dyDescent="0.25">
      <c r="A20" s="88" t="s">
        <v>1796</v>
      </c>
      <c r="C20" s="97"/>
    </row>
    <row r="21" spans="1:7" x14ac:dyDescent="0.25">
      <c r="A21" s="88" t="s">
        <v>1797</v>
      </c>
      <c r="C21" s="97"/>
    </row>
    <row r="22" spans="1:7" x14ac:dyDescent="0.25">
      <c r="A22" s="88" t="s">
        <v>1798</v>
      </c>
      <c r="C22" s="97"/>
    </row>
    <row r="23" spans="1:7" x14ac:dyDescent="0.25">
      <c r="A23" s="88" t="s">
        <v>1799</v>
      </c>
      <c r="C23" s="97"/>
    </row>
    <row r="24" spans="1:7" x14ac:dyDescent="0.25">
      <c r="A24" s="88" t="s">
        <v>1800</v>
      </c>
      <c r="C24" s="97"/>
    </row>
    <row r="25" spans="1:7" ht="15" customHeight="1" x14ac:dyDescent="0.25">
      <c r="A25" s="93"/>
      <c r="B25" s="92" t="s">
        <v>1801</v>
      </c>
      <c r="C25" s="93" t="s">
        <v>1793</v>
      </c>
      <c r="D25" s="93"/>
      <c r="E25" s="93"/>
      <c r="F25" s="94"/>
      <c r="G25" s="94"/>
    </row>
    <row r="26" spans="1:7" x14ac:dyDescent="0.25">
      <c r="A26" s="88" t="s">
        <v>1802</v>
      </c>
      <c r="B26" s="171" t="s">
        <v>878</v>
      </c>
      <c r="C26" s="172">
        <f>SUM(C27:C53)</f>
        <v>0</v>
      </c>
      <c r="G26" s="76"/>
    </row>
    <row r="27" spans="1:7" x14ac:dyDescent="0.25">
      <c r="A27" s="88" t="s">
        <v>1803</v>
      </c>
      <c r="B27" s="88" t="s">
        <v>881</v>
      </c>
      <c r="C27" s="97" t="s">
        <v>1591</v>
      </c>
      <c r="G27" s="76"/>
    </row>
    <row r="28" spans="1:7" x14ac:dyDescent="0.25">
      <c r="A28" s="88" t="s">
        <v>1804</v>
      </c>
      <c r="B28" s="88" t="s">
        <v>883</v>
      </c>
      <c r="C28" s="97" t="s">
        <v>1591</v>
      </c>
      <c r="G28" s="76"/>
    </row>
    <row r="29" spans="1:7" x14ac:dyDescent="0.25">
      <c r="A29" s="88" t="s">
        <v>1805</v>
      </c>
      <c r="B29" s="88" t="s">
        <v>885</v>
      </c>
      <c r="C29" s="97" t="s">
        <v>1591</v>
      </c>
      <c r="G29" s="76"/>
    </row>
    <row r="30" spans="1:7" x14ac:dyDescent="0.25">
      <c r="A30" s="88" t="s">
        <v>1806</v>
      </c>
      <c r="B30" s="88" t="s">
        <v>887</v>
      </c>
      <c r="C30" s="97" t="s">
        <v>1591</v>
      </c>
      <c r="G30" s="76"/>
    </row>
    <row r="31" spans="1:7" x14ac:dyDescent="0.25">
      <c r="A31" s="88" t="s">
        <v>1807</v>
      </c>
      <c r="B31" s="88" t="s">
        <v>889</v>
      </c>
      <c r="C31" s="97" t="s">
        <v>1591</v>
      </c>
      <c r="G31" s="76"/>
    </row>
    <row r="32" spans="1:7" x14ac:dyDescent="0.25">
      <c r="A32" s="88" t="s">
        <v>1808</v>
      </c>
      <c r="B32" s="88" t="s">
        <v>891</v>
      </c>
      <c r="C32" s="97" t="s">
        <v>1591</v>
      </c>
      <c r="G32" s="76"/>
    </row>
    <row r="33" spans="1:7" x14ac:dyDescent="0.25">
      <c r="A33" s="88" t="s">
        <v>1809</v>
      </c>
      <c r="B33" s="88" t="s">
        <v>893</v>
      </c>
      <c r="C33" s="97" t="s">
        <v>1591</v>
      </c>
      <c r="G33" s="76"/>
    </row>
    <row r="34" spans="1:7" x14ac:dyDescent="0.25">
      <c r="A34" s="88" t="s">
        <v>1810</v>
      </c>
      <c r="B34" s="88" t="s">
        <v>895</v>
      </c>
      <c r="C34" s="97" t="s">
        <v>1591</v>
      </c>
      <c r="G34" s="76"/>
    </row>
    <row r="35" spans="1:7" x14ac:dyDescent="0.25">
      <c r="A35" s="88" t="s">
        <v>1811</v>
      </c>
      <c r="B35" s="88" t="s">
        <v>897</v>
      </c>
      <c r="C35" s="97" t="s">
        <v>1591</v>
      </c>
      <c r="G35" s="76"/>
    </row>
    <row r="36" spans="1:7" x14ac:dyDescent="0.25">
      <c r="A36" s="88" t="s">
        <v>1812</v>
      </c>
      <c r="B36" s="88" t="s">
        <v>899</v>
      </c>
      <c r="C36" s="97" t="s">
        <v>1591</v>
      </c>
      <c r="G36" s="76"/>
    </row>
    <row r="37" spans="1:7" x14ac:dyDescent="0.25">
      <c r="A37" s="88" t="s">
        <v>1813</v>
      </c>
      <c r="B37" s="88" t="s">
        <v>901</v>
      </c>
      <c r="C37" s="97" t="s">
        <v>1591</v>
      </c>
      <c r="G37" s="76"/>
    </row>
    <row r="38" spans="1:7" x14ac:dyDescent="0.25">
      <c r="A38" s="88" t="s">
        <v>1814</v>
      </c>
      <c r="B38" s="88" t="s">
        <v>903</v>
      </c>
      <c r="C38" s="97" t="s">
        <v>1591</v>
      </c>
      <c r="G38" s="76"/>
    </row>
    <row r="39" spans="1:7" x14ac:dyDescent="0.25">
      <c r="A39" s="88" t="s">
        <v>1815</v>
      </c>
      <c r="B39" s="88" t="s">
        <v>905</v>
      </c>
      <c r="C39" s="97" t="s">
        <v>1591</v>
      </c>
      <c r="G39" s="76"/>
    </row>
    <row r="40" spans="1:7" x14ac:dyDescent="0.25">
      <c r="A40" s="88" t="s">
        <v>1816</v>
      </c>
      <c r="B40" s="88" t="s">
        <v>907</v>
      </c>
      <c r="C40" s="97" t="s">
        <v>1591</v>
      </c>
      <c r="G40" s="76"/>
    </row>
    <row r="41" spans="1:7" x14ac:dyDescent="0.25">
      <c r="A41" s="88" t="s">
        <v>1817</v>
      </c>
      <c r="B41" s="88" t="s">
        <v>909</v>
      </c>
      <c r="C41" s="97" t="s">
        <v>1591</v>
      </c>
      <c r="G41" s="76"/>
    </row>
    <row r="42" spans="1:7" x14ac:dyDescent="0.25">
      <c r="A42" s="88" t="s">
        <v>1818</v>
      </c>
      <c r="B42" s="88" t="s">
        <v>911</v>
      </c>
      <c r="C42" s="97" t="s">
        <v>1591</v>
      </c>
      <c r="G42" s="76"/>
    </row>
    <row r="43" spans="1:7" x14ac:dyDescent="0.25">
      <c r="A43" s="88" t="s">
        <v>1819</v>
      </c>
      <c r="B43" s="88" t="s">
        <v>913</v>
      </c>
      <c r="C43" s="97" t="s">
        <v>1591</v>
      </c>
      <c r="G43" s="76"/>
    </row>
    <row r="44" spans="1:7" x14ac:dyDescent="0.25">
      <c r="A44" s="88" t="s">
        <v>1820</v>
      </c>
      <c r="B44" s="88" t="s">
        <v>915</v>
      </c>
      <c r="C44" s="97" t="s">
        <v>1591</v>
      </c>
      <c r="G44" s="76"/>
    </row>
    <row r="45" spans="1:7" x14ac:dyDescent="0.25">
      <c r="A45" s="88" t="s">
        <v>1821</v>
      </c>
      <c r="B45" s="88" t="s">
        <v>917</v>
      </c>
      <c r="C45" s="97" t="s">
        <v>1591</v>
      </c>
      <c r="G45" s="76"/>
    </row>
    <row r="46" spans="1:7" x14ac:dyDescent="0.25">
      <c r="A46" s="88" t="s">
        <v>1822</v>
      </c>
      <c r="B46" s="88" t="s">
        <v>919</v>
      </c>
      <c r="C46" s="97" t="s">
        <v>1591</v>
      </c>
      <c r="G46" s="76"/>
    </row>
    <row r="47" spans="1:7" x14ac:dyDescent="0.25">
      <c r="A47" s="88" t="s">
        <v>1823</v>
      </c>
      <c r="B47" s="88" t="s">
        <v>921</v>
      </c>
      <c r="C47" s="97" t="s">
        <v>1591</v>
      </c>
      <c r="G47" s="76"/>
    </row>
    <row r="48" spans="1:7" x14ac:dyDescent="0.25">
      <c r="A48" s="88" t="s">
        <v>1824</v>
      </c>
      <c r="B48" s="88" t="s">
        <v>923</v>
      </c>
      <c r="C48" s="97" t="s">
        <v>1591</v>
      </c>
      <c r="G48" s="76"/>
    </row>
    <row r="49" spans="1:7" x14ac:dyDescent="0.25">
      <c r="A49" s="88" t="s">
        <v>1825</v>
      </c>
      <c r="B49" s="88" t="s">
        <v>925</v>
      </c>
      <c r="C49" s="97" t="s">
        <v>1591</v>
      </c>
      <c r="G49" s="76"/>
    </row>
    <row r="50" spans="1:7" x14ac:dyDescent="0.25">
      <c r="A50" s="88" t="s">
        <v>1826</v>
      </c>
      <c r="B50" s="88" t="s">
        <v>927</v>
      </c>
      <c r="C50" s="97" t="s">
        <v>1591</v>
      </c>
      <c r="G50" s="76"/>
    </row>
    <row r="51" spans="1:7" x14ac:dyDescent="0.25">
      <c r="A51" s="88" t="s">
        <v>1827</v>
      </c>
      <c r="B51" s="88" t="s">
        <v>929</v>
      </c>
      <c r="C51" s="97" t="s">
        <v>1591</v>
      </c>
      <c r="G51" s="76"/>
    </row>
    <row r="52" spans="1:7" x14ac:dyDescent="0.25">
      <c r="A52" s="88" t="s">
        <v>1828</v>
      </c>
      <c r="B52" s="88" t="s">
        <v>163</v>
      </c>
      <c r="C52" s="97" t="s">
        <v>1591</v>
      </c>
      <c r="G52" s="76"/>
    </row>
    <row r="53" spans="1:7" x14ac:dyDescent="0.25">
      <c r="A53" s="88" t="s">
        <v>1829</v>
      </c>
      <c r="B53" s="88" t="s">
        <v>932</v>
      </c>
      <c r="C53" s="97" t="s">
        <v>1591</v>
      </c>
      <c r="G53" s="76"/>
    </row>
    <row r="54" spans="1:7" x14ac:dyDescent="0.25">
      <c r="A54" s="88" t="s">
        <v>1830</v>
      </c>
      <c r="B54" s="171" t="s">
        <v>581</v>
      </c>
      <c r="C54" s="172">
        <f>SUM(C55:C57)</f>
        <v>0</v>
      </c>
      <c r="G54" s="76"/>
    </row>
    <row r="55" spans="1:7" x14ac:dyDescent="0.25">
      <c r="A55" s="88" t="s">
        <v>1831</v>
      </c>
      <c r="B55" s="88" t="s">
        <v>935</v>
      </c>
      <c r="C55" s="97" t="s">
        <v>1591</v>
      </c>
      <c r="G55" s="76"/>
    </row>
    <row r="56" spans="1:7" x14ac:dyDescent="0.25">
      <c r="A56" s="88" t="s">
        <v>1832</v>
      </c>
      <c r="B56" s="88" t="s">
        <v>937</v>
      </c>
      <c r="C56" s="97" t="s">
        <v>1591</v>
      </c>
      <c r="G56" s="76"/>
    </row>
    <row r="57" spans="1:7" x14ac:dyDescent="0.25">
      <c r="A57" s="88" t="s">
        <v>1833</v>
      </c>
      <c r="B57" s="88" t="s">
        <v>939</v>
      </c>
      <c r="C57" s="97" t="s">
        <v>1591</v>
      </c>
      <c r="G57" s="76"/>
    </row>
    <row r="58" spans="1:7" x14ac:dyDescent="0.25">
      <c r="A58" s="88" t="s">
        <v>1834</v>
      </c>
      <c r="B58" s="171" t="s">
        <v>378</v>
      </c>
      <c r="C58" s="172">
        <f>SUM(C59:C69)</f>
        <v>0</v>
      </c>
      <c r="G58" s="76"/>
    </row>
    <row r="59" spans="1:7" x14ac:dyDescent="0.25">
      <c r="A59" s="88" t="s">
        <v>1835</v>
      </c>
      <c r="B59" s="88" t="s">
        <v>583</v>
      </c>
      <c r="C59" s="97" t="s">
        <v>1591</v>
      </c>
      <c r="G59" s="76"/>
    </row>
    <row r="60" spans="1:7" x14ac:dyDescent="0.25">
      <c r="A60" s="88" t="s">
        <v>1836</v>
      </c>
      <c r="B60" s="88" t="s">
        <v>585</v>
      </c>
      <c r="C60" s="97" t="s">
        <v>1591</v>
      </c>
      <c r="G60" s="76"/>
    </row>
    <row r="61" spans="1:7" x14ac:dyDescent="0.25">
      <c r="A61" s="88" t="s">
        <v>1837</v>
      </c>
      <c r="B61" s="88" t="s">
        <v>587</v>
      </c>
      <c r="C61" s="97" t="s">
        <v>1591</v>
      </c>
      <c r="G61" s="76"/>
    </row>
    <row r="62" spans="1:7" x14ac:dyDescent="0.25">
      <c r="A62" s="88" t="s">
        <v>1838</v>
      </c>
      <c r="B62" s="88" t="s">
        <v>589</v>
      </c>
      <c r="C62" s="97" t="s">
        <v>1591</v>
      </c>
      <c r="G62" s="76"/>
    </row>
    <row r="63" spans="1:7" x14ac:dyDescent="0.25">
      <c r="A63" s="88" t="s">
        <v>1839</v>
      </c>
      <c r="B63" s="88" t="s">
        <v>591</v>
      </c>
      <c r="C63" s="97" t="s">
        <v>1591</v>
      </c>
      <c r="G63" s="76"/>
    </row>
    <row r="64" spans="1:7" x14ac:dyDescent="0.25">
      <c r="A64" s="88" t="s">
        <v>1840</v>
      </c>
      <c r="B64" s="88" t="s">
        <v>593</v>
      </c>
      <c r="C64" s="97" t="s">
        <v>1591</v>
      </c>
      <c r="G64" s="76"/>
    </row>
    <row r="65" spans="1:7" x14ac:dyDescent="0.25">
      <c r="A65" s="88" t="s">
        <v>1841</v>
      </c>
      <c r="B65" s="88" t="s">
        <v>595</v>
      </c>
      <c r="C65" s="97" t="s">
        <v>1591</v>
      </c>
      <c r="G65" s="76"/>
    </row>
    <row r="66" spans="1:7" x14ac:dyDescent="0.25">
      <c r="A66" s="88" t="s">
        <v>1842</v>
      </c>
      <c r="B66" s="88" t="s">
        <v>597</v>
      </c>
      <c r="C66" s="97" t="s">
        <v>1591</v>
      </c>
      <c r="G66" s="76"/>
    </row>
    <row r="67" spans="1:7" x14ac:dyDescent="0.25">
      <c r="A67" s="88" t="s">
        <v>1843</v>
      </c>
      <c r="B67" s="88" t="s">
        <v>599</v>
      </c>
      <c r="C67" s="97" t="s">
        <v>1591</v>
      </c>
      <c r="G67" s="76"/>
    </row>
    <row r="68" spans="1:7" x14ac:dyDescent="0.25">
      <c r="A68" s="88" t="s">
        <v>1844</v>
      </c>
      <c r="B68" s="88" t="s">
        <v>601</v>
      </c>
      <c r="C68" s="97" t="s">
        <v>1591</v>
      </c>
      <c r="G68" s="76"/>
    </row>
    <row r="69" spans="1:7" x14ac:dyDescent="0.25">
      <c r="A69" s="88" t="s">
        <v>1845</v>
      </c>
      <c r="B69" s="88" t="s">
        <v>378</v>
      </c>
      <c r="C69" s="97" t="s">
        <v>1591</v>
      </c>
      <c r="G69" s="76"/>
    </row>
    <row r="70" spans="1:7" x14ac:dyDescent="0.25">
      <c r="A70" s="88" t="s">
        <v>1846</v>
      </c>
      <c r="B70" s="105" t="s">
        <v>382</v>
      </c>
      <c r="C70" s="97"/>
      <c r="G70" s="76"/>
    </row>
    <row r="71" spans="1:7" x14ac:dyDescent="0.25">
      <c r="A71" s="88" t="s">
        <v>1847</v>
      </c>
      <c r="B71" s="105" t="s">
        <v>382</v>
      </c>
      <c r="C71" s="97"/>
      <c r="G71" s="76"/>
    </row>
    <row r="72" spans="1:7" x14ac:dyDescent="0.25">
      <c r="A72" s="88" t="s">
        <v>1848</v>
      </c>
      <c r="B72" s="105" t="s">
        <v>382</v>
      </c>
      <c r="C72" s="97"/>
      <c r="G72" s="76"/>
    </row>
    <row r="73" spans="1:7" x14ac:dyDescent="0.25">
      <c r="A73" s="88" t="s">
        <v>1849</v>
      </c>
      <c r="B73" s="105" t="s">
        <v>382</v>
      </c>
      <c r="C73" s="97"/>
      <c r="G73" s="76"/>
    </row>
    <row r="74" spans="1:7" x14ac:dyDescent="0.25">
      <c r="A74" s="88" t="s">
        <v>1850</v>
      </c>
      <c r="B74" s="105" t="s">
        <v>382</v>
      </c>
      <c r="C74" s="97"/>
      <c r="G74" s="76"/>
    </row>
    <row r="75" spans="1:7" x14ac:dyDescent="0.25">
      <c r="A75" s="88" t="s">
        <v>1851</v>
      </c>
      <c r="B75" s="105" t="s">
        <v>382</v>
      </c>
      <c r="C75" s="97"/>
      <c r="G75" s="76"/>
    </row>
    <row r="76" spans="1:7" x14ac:dyDescent="0.25">
      <c r="A76" s="88" t="s">
        <v>1852</v>
      </c>
      <c r="B76" s="105" t="s">
        <v>382</v>
      </c>
      <c r="C76" s="97"/>
      <c r="G76" s="76"/>
    </row>
    <row r="77" spans="1:7" x14ac:dyDescent="0.25">
      <c r="A77" s="88" t="s">
        <v>1853</v>
      </c>
      <c r="B77" s="105" t="s">
        <v>382</v>
      </c>
      <c r="C77" s="97"/>
      <c r="G77" s="76"/>
    </row>
    <row r="78" spans="1:7" x14ac:dyDescent="0.25">
      <c r="A78" s="88" t="s">
        <v>1854</v>
      </c>
      <c r="B78" s="105" t="s">
        <v>382</v>
      </c>
      <c r="C78" s="97"/>
      <c r="G78" s="76"/>
    </row>
    <row r="79" spans="1:7" x14ac:dyDescent="0.25">
      <c r="A79" s="88" t="s">
        <v>1855</v>
      </c>
      <c r="B79" s="105" t="s">
        <v>382</v>
      </c>
      <c r="C79" s="97"/>
      <c r="G79" s="76"/>
    </row>
    <row r="80" spans="1:7" ht="15" customHeight="1" x14ac:dyDescent="0.25">
      <c r="A80" s="93"/>
      <c r="B80" s="92" t="s">
        <v>1856</v>
      </c>
      <c r="C80" s="93" t="s">
        <v>1793</v>
      </c>
      <c r="D80" s="93"/>
      <c r="E80" s="93"/>
      <c r="F80" s="94"/>
      <c r="G80" s="94"/>
    </row>
    <row r="81" spans="1:7" x14ac:dyDescent="0.25">
      <c r="A81" s="88" t="s">
        <v>1857</v>
      </c>
      <c r="B81" s="88" t="s">
        <v>1036</v>
      </c>
      <c r="C81" s="97" t="s">
        <v>1591</v>
      </c>
      <c r="E81" s="73"/>
    </row>
    <row r="82" spans="1:7" x14ac:dyDescent="0.25">
      <c r="A82" s="88" t="s">
        <v>1858</v>
      </c>
      <c r="B82" s="88" t="s">
        <v>1038</v>
      </c>
      <c r="C82" s="97" t="s">
        <v>1591</v>
      </c>
      <c r="E82" s="73"/>
    </row>
    <row r="83" spans="1:7" x14ac:dyDescent="0.25">
      <c r="A83" s="88" t="s">
        <v>1859</v>
      </c>
      <c r="B83" s="88" t="s">
        <v>378</v>
      </c>
      <c r="C83" s="97" t="s">
        <v>1591</v>
      </c>
      <c r="E83" s="73"/>
    </row>
    <row r="84" spans="1:7" x14ac:dyDescent="0.25">
      <c r="A84" s="88" t="s">
        <v>1860</v>
      </c>
      <c r="C84" s="97"/>
      <c r="E84" s="73"/>
    </row>
    <row r="85" spans="1:7" x14ac:dyDescent="0.25">
      <c r="A85" s="88" t="s">
        <v>1861</v>
      </c>
      <c r="C85" s="97"/>
      <c r="E85" s="73"/>
    </row>
    <row r="86" spans="1:7" x14ac:dyDescent="0.25">
      <c r="A86" s="88" t="s">
        <v>1862</v>
      </c>
      <c r="C86" s="97"/>
      <c r="E86" s="73"/>
    </row>
    <row r="87" spans="1:7" x14ac:dyDescent="0.25">
      <c r="A87" s="88" t="s">
        <v>1863</v>
      </c>
      <c r="C87" s="97"/>
      <c r="E87" s="73"/>
    </row>
    <row r="88" spans="1:7" x14ac:dyDescent="0.25">
      <c r="A88" s="88" t="s">
        <v>1864</v>
      </c>
      <c r="C88" s="97"/>
      <c r="E88" s="73"/>
    </row>
    <row r="89" spans="1:7" x14ac:dyDescent="0.25">
      <c r="A89" s="88" t="s">
        <v>1865</v>
      </c>
      <c r="C89" s="97"/>
      <c r="E89" s="73"/>
    </row>
    <row r="90" spans="1:7" ht="15" customHeight="1" x14ac:dyDescent="0.25">
      <c r="A90" s="93"/>
      <c r="B90" s="92" t="s">
        <v>1866</v>
      </c>
      <c r="C90" s="93" t="s">
        <v>1793</v>
      </c>
      <c r="D90" s="93"/>
      <c r="E90" s="93"/>
      <c r="F90" s="94"/>
      <c r="G90" s="94"/>
    </row>
    <row r="91" spans="1:7" x14ac:dyDescent="0.25">
      <c r="A91" s="88" t="s">
        <v>1867</v>
      </c>
      <c r="B91" s="88" t="s">
        <v>1048</v>
      </c>
      <c r="C91" s="97" t="s">
        <v>1591</v>
      </c>
      <c r="E91" s="73"/>
    </row>
    <row r="92" spans="1:7" x14ac:dyDescent="0.25">
      <c r="A92" s="88" t="s">
        <v>1868</v>
      </c>
      <c r="B92" s="88" t="s">
        <v>1050</v>
      </c>
      <c r="C92" s="97" t="s">
        <v>1591</v>
      </c>
      <c r="E92" s="73"/>
    </row>
    <row r="93" spans="1:7" x14ac:dyDescent="0.25">
      <c r="A93" s="88" t="s">
        <v>1869</v>
      </c>
      <c r="B93" s="88" t="s">
        <v>378</v>
      </c>
      <c r="C93" s="97" t="s">
        <v>1591</v>
      </c>
      <c r="E93" s="73"/>
    </row>
    <row r="94" spans="1:7" x14ac:dyDescent="0.25">
      <c r="A94" s="88" t="s">
        <v>1870</v>
      </c>
      <c r="C94" s="97"/>
      <c r="E94" s="73"/>
    </row>
    <row r="95" spans="1:7" x14ac:dyDescent="0.25">
      <c r="A95" s="88" t="s">
        <v>1871</v>
      </c>
      <c r="C95" s="97"/>
      <c r="E95" s="73"/>
    </row>
    <row r="96" spans="1:7" x14ac:dyDescent="0.25">
      <c r="A96" s="88" t="s">
        <v>1872</v>
      </c>
      <c r="C96" s="97"/>
      <c r="E96" s="73"/>
    </row>
    <row r="97" spans="1:7" x14ac:dyDescent="0.25">
      <c r="A97" s="88" t="s">
        <v>1873</v>
      </c>
      <c r="C97" s="97"/>
      <c r="E97" s="73"/>
    </row>
    <row r="98" spans="1:7" x14ac:dyDescent="0.25">
      <c r="A98" s="88" t="s">
        <v>1874</v>
      </c>
      <c r="C98" s="97"/>
      <c r="E98" s="73"/>
    </row>
    <row r="99" spans="1:7" x14ac:dyDescent="0.25">
      <c r="A99" s="88" t="s">
        <v>1875</v>
      </c>
      <c r="C99" s="97"/>
      <c r="E99" s="73"/>
    </row>
    <row r="100" spans="1:7" ht="15" customHeight="1" x14ac:dyDescent="0.25">
      <c r="A100" s="93"/>
      <c r="B100" s="92" t="s">
        <v>1876</v>
      </c>
      <c r="C100" s="93" t="s">
        <v>1793</v>
      </c>
      <c r="D100" s="93"/>
      <c r="E100" s="93"/>
      <c r="F100" s="94"/>
      <c r="G100" s="94"/>
    </row>
    <row r="101" spans="1:7" x14ac:dyDescent="0.25">
      <c r="A101" s="88" t="s">
        <v>1877</v>
      </c>
      <c r="B101" s="96" t="s">
        <v>1060</v>
      </c>
      <c r="C101" s="97" t="s">
        <v>1591</v>
      </c>
      <c r="E101" s="73"/>
    </row>
    <row r="102" spans="1:7" x14ac:dyDescent="0.25">
      <c r="A102" s="88" t="s">
        <v>1878</v>
      </c>
      <c r="B102" s="96" t="s">
        <v>1062</v>
      </c>
      <c r="C102" s="97" t="s">
        <v>1591</v>
      </c>
      <c r="E102" s="73"/>
    </row>
    <row r="103" spans="1:7" x14ac:dyDescent="0.25">
      <c r="A103" s="88" t="s">
        <v>1879</v>
      </c>
      <c r="B103" s="96" t="s">
        <v>1064</v>
      </c>
      <c r="C103" s="97" t="s">
        <v>1591</v>
      </c>
    </row>
    <row r="104" spans="1:7" x14ac:dyDescent="0.25">
      <c r="A104" s="88" t="s">
        <v>1880</v>
      </c>
      <c r="B104" s="96" t="s">
        <v>1066</v>
      </c>
      <c r="C104" s="97" t="s">
        <v>1591</v>
      </c>
    </row>
    <row r="105" spans="1:7" x14ac:dyDescent="0.25">
      <c r="A105" s="88" t="s">
        <v>1881</v>
      </c>
      <c r="B105" s="96" t="s">
        <v>1068</v>
      </c>
      <c r="C105" s="97" t="s">
        <v>1591</v>
      </c>
    </row>
    <row r="106" spans="1:7" x14ac:dyDescent="0.25">
      <c r="A106" s="88" t="s">
        <v>1882</v>
      </c>
      <c r="B106" s="73"/>
      <c r="C106" s="97"/>
    </row>
    <row r="107" spans="1:7" x14ac:dyDescent="0.25">
      <c r="A107" s="88" t="s">
        <v>1883</v>
      </c>
      <c r="B107" s="73"/>
      <c r="C107" s="97"/>
    </row>
    <row r="108" spans="1:7" x14ac:dyDescent="0.25">
      <c r="A108" s="88" t="s">
        <v>1884</v>
      </c>
      <c r="B108" s="73"/>
      <c r="C108" s="97"/>
    </row>
    <row r="109" spans="1:7" x14ac:dyDescent="0.25">
      <c r="A109" s="88" t="s">
        <v>1885</v>
      </c>
      <c r="B109" s="73"/>
      <c r="C109" s="97"/>
    </row>
    <row r="110" spans="1:7" ht="15" customHeight="1" x14ac:dyDescent="0.25">
      <c r="A110" s="93"/>
      <c r="B110" s="93" t="s">
        <v>1886</v>
      </c>
      <c r="C110" s="93" t="s">
        <v>1793</v>
      </c>
      <c r="D110" s="93"/>
      <c r="E110" s="93"/>
      <c r="F110" s="94"/>
      <c r="G110" s="94"/>
    </row>
    <row r="111" spans="1:7" x14ac:dyDescent="0.25">
      <c r="A111" s="88" t="s">
        <v>1887</v>
      </c>
      <c r="B111" s="88" t="s">
        <v>1075</v>
      </c>
      <c r="C111" s="97" t="s">
        <v>1591</v>
      </c>
      <c r="E111" s="73"/>
    </row>
    <row r="112" spans="1:7" x14ac:dyDescent="0.25">
      <c r="A112" s="88" t="s">
        <v>1888</v>
      </c>
      <c r="B112" s="115" t="s">
        <v>1077</v>
      </c>
      <c r="C112" s="97" t="s">
        <v>1591</v>
      </c>
      <c r="E112" s="73"/>
    </row>
    <row r="113" spans="1:7" x14ac:dyDescent="0.25">
      <c r="A113" s="88" t="s">
        <v>1889</v>
      </c>
      <c r="C113" s="97"/>
      <c r="E113" s="73"/>
    </row>
    <row r="114" spans="1:7" x14ac:dyDescent="0.25">
      <c r="A114" s="88" t="s">
        <v>1890</v>
      </c>
      <c r="C114" s="97"/>
      <c r="E114" s="73"/>
    </row>
    <row r="115" spans="1:7" x14ac:dyDescent="0.25">
      <c r="A115" s="88" t="s">
        <v>1891</v>
      </c>
      <c r="C115" s="97"/>
      <c r="E115" s="73"/>
    </row>
    <row r="116" spans="1:7" ht="15" customHeight="1" x14ac:dyDescent="0.25">
      <c r="A116" s="93"/>
      <c r="B116" s="92" t="s">
        <v>1892</v>
      </c>
      <c r="C116" s="93" t="s">
        <v>1082</v>
      </c>
      <c r="D116" s="93" t="s">
        <v>1083</v>
      </c>
      <c r="E116" s="93"/>
      <c r="F116" s="93" t="s">
        <v>1793</v>
      </c>
      <c r="G116" s="93" t="s">
        <v>1084</v>
      </c>
    </row>
    <row r="117" spans="1:7" x14ac:dyDescent="0.25">
      <c r="A117" s="88" t="s">
        <v>1893</v>
      </c>
      <c r="B117" s="88" t="s">
        <v>1086</v>
      </c>
      <c r="C117" s="71" t="s">
        <v>1591</v>
      </c>
      <c r="D117" s="81"/>
      <c r="E117" s="81"/>
      <c r="F117" s="106"/>
      <c r="G117" s="106"/>
    </row>
    <row r="118" spans="1:7" x14ac:dyDescent="0.25">
      <c r="A118" s="81"/>
      <c r="B118" s="128"/>
      <c r="C118" s="81"/>
      <c r="D118" s="81"/>
      <c r="E118" s="81"/>
      <c r="F118" s="106"/>
      <c r="G118" s="106"/>
    </row>
    <row r="119" spans="1:7" x14ac:dyDescent="0.25">
      <c r="B119" s="88" t="s">
        <v>1087</v>
      </c>
      <c r="C119" s="81"/>
      <c r="D119" s="81"/>
      <c r="E119" s="81"/>
      <c r="F119" s="106"/>
      <c r="G119" s="106"/>
    </row>
    <row r="120" spans="1:7" x14ac:dyDescent="0.25">
      <c r="A120" s="88" t="s">
        <v>1894</v>
      </c>
      <c r="B120" s="76" t="s">
        <v>1895</v>
      </c>
      <c r="C120" s="71" t="s">
        <v>1591</v>
      </c>
      <c r="D120" s="100" t="s">
        <v>1591</v>
      </c>
      <c r="E120" s="81"/>
      <c r="F120" s="101" t="str">
        <f t="shared" ref="F120:F143" si="0">IF($C$144=0,"",IF(C120="[for completion]","",C120/$C$144))</f>
        <v/>
      </c>
      <c r="G120" s="101" t="str">
        <f t="shared" ref="G120:G143" si="1">IF($D$144=0,"",IF(D120="[for completion]","",D120/$D$144))</f>
        <v/>
      </c>
    </row>
    <row r="121" spans="1:7" x14ac:dyDescent="0.25">
      <c r="A121" s="88" t="s">
        <v>1896</v>
      </c>
      <c r="B121" s="76" t="s">
        <v>1895</v>
      </c>
      <c r="C121" s="71" t="s">
        <v>1591</v>
      </c>
      <c r="D121" s="100" t="s">
        <v>1591</v>
      </c>
      <c r="E121" s="81"/>
      <c r="F121" s="101" t="str">
        <f t="shared" si="0"/>
        <v/>
      </c>
      <c r="G121" s="101" t="str">
        <f t="shared" si="1"/>
        <v/>
      </c>
    </row>
    <row r="122" spans="1:7" x14ac:dyDescent="0.25">
      <c r="A122" s="88" t="s">
        <v>1897</v>
      </c>
      <c r="B122" s="76" t="s">
        <v>1895</v>
      </c>
      <c r="C122" s="71" t="s">
        <v>1591</v>
      </c>
      <c r="D122" s="100" t="s">
        <v>1591</v>
      </c>
      <c r="E122" s="81"/>
      <c r="F122" s="101" t="str">
        <f t="shared" si="0"/>
        <v/>
      </c>
      <c r="G122" s="101" t="str">
        <f t="shared" si="1"/>
        <v/>
      </c>
    </row>
    <row r="123" spans="1:7" x14ac:dyDescent="0.25">
      <c r="A123" s="88" t="s">
        <v>1898</v>
      </c>
      <c r="B123" s="76" t="s">
        <v>1895</v>
      </c>
      <c r="C123" s="71" t="s">
        <v>1591</v>
      </c>
      <c r="D123" s="100" t="s">
        <v>1591</v>
      </c>
      <c r="E123" s="81"/>
      <c r="F123" s="101" t="str">
        <f t="shared" si="0"/>
        <v/>
      </c>
      <c r="G123" s="101" t="str">
        <f t="shared" si="1"/>
        <v/>
      </c>
    </row>
    <row r="124" spans="1:7" x14ac:dyDescent="0.25">
      <c r="A124" s="88" t="s">
        <v>1899</v>
      </c>
      <c r="B124" s="76" t="s">
        <v>1895</v>
      </c>
      <c r="C124" s="71" t="s">
        <v>1591</v>
      </c>
      <c r="D124" s="100" t="s">
        <v>1591</v>
      </c>
      <c r="E124" s="81"/>
      <c r="F124" s="101" t="str">
        <f t="shared" si="0"/>
        <v/>
      </c>
      <c r="G124" s="101" t="str">
        <f t="shared" si="1"/>
        <v/>
      </c>
    </row>
    <row r="125" spans="1:7" x14ac:dyDescent="0.25">
      <c r="A125" s="88" t="s">
        <v>1900</v>
      </c>
      <c r="B125" s="76" t="s">
        <v>1895</v>
      </c>
      <c r="C125" s="71" t="s">
        <v>1591</v>
      </c>
      <c r="D125" s="100" t="s">
        <v>1591</v>
      </c>
      <c r="E125" s="81"/>
      <c r="F125" s="101" t="str">
        <f t="shared" si="0"/>
        <v/>
      </c>
      <c r="G125" s="101" t="str">
        <f t="shared" si="1"/>
        <v/>
      </c>
    </row>
    <row r="126" spans="1:7" x14ac:dyDescent="0.25">
      <c r="A126" s="88" t="s">
        <v>1901</v>
      </c>
      <c r="B126" s="76" t="s">
        <v>1895</v>
      </c>
      <c r="C126" s="71" t="s">
        <v>1591</v>
      </c>
      <c r="D126" s="100" t="s">
        <v>1591</v>
      </c>
      <c r="E126" s="81"/>
      <c r="F126" s="101" t="str">
        <f t="shared" si="0"/>
        <v/>
      </c>
      <c r="G126" s="101" t="str">
        <f t="shared" si="1"/>
        <v/>
      </c>
    </row>
    <row r="127" spans="1:7" x14ac:dyDescent="0.25">
      <c r="A127" s="88" t="s">
        <v>1902</v>
      </c>
      <c r="B127" s="76" t="s">
        <v>1895</v>
      </c>
      <c r="C127" s="71" t="s">
        <v>1591</v>
      </c>
      <c r="D127" s="100" t="s">
        <v>1591</v>
      </c>
      <c r="E127" s="81"/>
      <c r="F127" s="101" t="str">
        <f t="shared" si="0"/>
        <v/>
      </c>
      <c r="G127" s="101" t="str">
        <f t="shared" si="1"/>
        <v/>
      </c>
    </row>
    <row r="128" spans="1:7" x14ac:dyDescent="0.25">
      <c r="A128" s="88" t="s">
        <v>1903</v>
      </c>
      <c r="B128" s="76" t="s">
        <v>1895</v>
      </c>
      <c r="C128" s="71" t="s">
        <v>1591</v>
      </c>
      <c r="D128" s="100" t="s">
        <v>1591</v>
      </c>
      <c r="E128" s="81"/>
      <c r="F128" s="101" t="str">
        <f t="shared" si="0"/>
        <v/>
      </c>
      <c r="G128" s="101" t="str">
        <f t="shared" si="1"/>
        <v/>
      </c>
    </row>
    <row r="129" spans="1:7" x14ac:dyDescent="0.25">
      <c r="A129" s="88" t="s">
        <v>1904</v>
      </c>
      <c r="B129" s="76" t="s">
        <v>1895</v>
      </c>
      <c r="C129" s="71" t="s">
        <v>1591</v>
      </c>
      <c r="D129" s="100" t="s">
        <v>1591</v>
      </c>
      <c r="F129" s="101" t="str">
        <f t="shared" si="0"/>
        <v/>
      </c>
      <c r="G129" s="101" t="str">
        <f t="shared" si="1"/>
        <v/>
      </c>
    </row>
    <row r="130" spans="1:7" x14ac:dyDescent="0.25">
      <c r="A130" s="88" t="s">
        <v>1905</v>
      </c>
      <c r="B130" s="76" t="s">
        <v>1895</v>
      </c>
      <c r="C130" s="71" t="s">
        <v>1591</v>
      </c>
      <c r="D130" s="100" t="s">
        <v>1591</v>
      </c>
      <c r="F130" s="101" t="str">
        <f t="shared" si="0"/>
        <v/>
      </c>
      <c r="G130" s="101" t="str">
        <f t="shared" si="1"/>
        <v/>
      </c>
    </row>
    <row r="131" spans="1:7" x14ac:dyDescent="0.25">
      <c r="A131" s="88" t="s">
        <v>1906</v>
      </c>
      <c r="B131" s="76" t="s">
        <v>1895</v>
      </c>
      <c r="C131" s="71" t="s">
        <v>1591</v>
      </c>
      <c r="D131" s="100" t="s">
        <v>1591</v>
      </c>
      <c r="F131" s="101" t="str">
        <f t="shared" si="0"/>
        <v/>
      </c>
      <c r="G131" s="101" t="str">
        <f t="shared" si="1"/>
        <v/>
      </c>
    </row>
    <row r="132" spans="1:7" x14ac:dyDescent="0.25">
      <c r="A132" s="88" t="s">
        <v>1907</v>
      </c>
      <c r="B132" s="76" t="s">
        <v>1895</v>
      </c>
      <c r="C132" s="71" t="s">
        <v>1591</v>
      </c>
      <c r="D132" s="100" t="s">
        <v>1591</v>
      </c>
      <c r="F132" s="101" t="str">
        <f t="shared" si="0"/>
        <v/>
      </c>
      <c r="G132" s="101" t="str">
        <f t="shared" si="1"/>
        <v/>
      </c>
    </row>
    <row r="133" spans="1:7" x14ac:dyDescent="0.25">
      <c r="A133" s="88" t="s">
        <v>1908</v>
      </c>
      <c r="B133" s="76" t="s">
        <v>1895</v>
      </c>
      <c r="C133" s="71" t="s">
        <v>1591</v>
      </c>
      <c r="D133" s="100" t="s">
        <v>1591</v>
      </c>
      <c r="F133" s="101" t="str">
        <f t="shared" si="0"/>
        <v/>
      </c>
      <c r="G133" s="101" t="str">
        <f t="shared" si="1"/>
        <v/>
      </c>
    </row>
    <row r="134" spans="1:7" x14ac:dyDescent="0.25">
      <c r="A134" s="88" t="s">
        <v>1909</v>
      </c>
      <c r="B134" s="76" t="s">
        <v>1895</v>
      </c>
      <c r="C134" s="71" t="s">
        <v>1591</v>
      </c>
      <c r="D134" s="100" t="s">
        <v>1591</v>
      </c>
      <c r="F134" s="101" t="str">
        <f t="shared" si="0"/>
        <v/>
      </c>
      <c r="G134" s="101" t="str">
        <f t="shared" si="1"/>
        <v/>
      </c>
    </row>
    <row r="135" spans="1:7" x14ac:dyDescent="0.25">
      <c r="A135" s="88" t="s">
        <v>1910</v>
      </c>
      <c r="B135" s="76" t="s">
        <v>1895</v>
      </c>
      <c r="C135" s="71" t="s">
        <v>1591</v>
      </c>
      <c r="D135" s="100" t="s">
        <v>1591</v>
      </c>
      <c r="F135" s="101" t="str">
        <f t="shared" si="0"/>
        <v/>
      </c>
      <c r="G135" s="101" t="str">
        <f t="shared" si="1"/>
        <v/>
      </c>
    </row>
    <row r="136" spans="1:7" x14ac:dyDescent="0.25">
      <c r="A136" s="88" t="s">
        <v>1911</v>
      </c>
      <c r="B136" s="76" t="s">
        <v>1895</v>
      </c>
      <c r="C136" s="71" t="s">
        <v>1591</v>
      </c>
      <c r="D136" s="100" t="s">
        <v>1591</v>
      </c>
      <c r="E136" s="99"/>
      <c r="F136" s="101" t="str">
        <f t="shared" si="0"/>
        <v/>
      </c>
      <c r="G136" s="101" t="str">
        <f t="shared" si="1"/>
        <v/>
      </c>
    </row>
    <row r="137" spans="1:7" x14ac:dyDescent="0.25">
      <c r="A137" s="88" t="s">
        <v>1912</v>
      </c>
      <c r="B137" s="76" t="s">
        <v>1895</v>
      </c>
      <c r="C137" s="71" t="s">
        <v>1591</v>
      </c>
      <c r="D137" s="100" t="s">
        <v>1591</v>
      </c>
      <c r="E137" s="99"/>
      <c r="F137" s="101" t="str">
        <f t="shared" si="0"/>
        <v/>
      </c>
      <c r="G137" s="101" t="str">
        <f t="shared" si="1"/>
        <v/>
      </c>
    </row>
    <row r="138" spans="1:7" x14ac:dyDescent="0.25">
      <c r="A138" s="88" t="s">
        <v>1913</v>
      </c>
      <c r="B138" s="76" t="s">
        <v>1895</v>
      </c>
      <c r="C138" s="71" t="s">
        <v>1591</v>
      </c>
      <c r="D138" s="100" t="s">
        <v>1591</v>
      </c>
      <c r="E138" s="99"/>
      <c r="F138" s="101" t="str">
        <f t="shared" si="0"/>
        <v/>
      </c>
      <c r="G138" s="101" t="str">
        <f t="shared" si="1"/>
        <v/>
      </c>
    </row>
    <row r="139" spans="1:7" x14ac:dyDescent="0.25">
      <c r="A139" s="88" t="s">
        <v>1914</v>
      </c>
      <c r="B139" s="76" t="s">
        <v>1895</v>
      </c>
      <c r="C139" s="71" t="s">
        <v>1591</v>
      </c>
      <c r="D139" s="100" t="s">
        <v>1591</v>
      </c>
      <c r="E139" s="99"/>
      <c r="F139" s="101" t="str">
        <f t="shared" si="0"/>
        <v/>
      </c>
      <c r="G139" s="101" t="str">
        <f t="shared" si="1"/>
        <v/>
      </c>
    </row>
    <row r="140" spans="1:7" x14ac:dyDescent="0.25">
      <c r="A140" s="88" t="s">
        <v>1915</v>
      </c>
      <c r="B140" s="76" t="s">
        <v>1895</v>
      </c>
      <c r="C140" s="71" t="s">
        <v>1591</v>
      </c>
      <c r="D140" s="100" t="s">
        <v>1591</v>
      </c>
      <c r="E140" s="99"/>
      <c r="F140" s="101" t="str">
        <f t="shared" si="0"/>
        <v/>
      </c>
      <c r="G140" s="101" t="str">
        <f t="shared" si="1"/>
        <v/>
      </c>
    </row>
    <row r="141" spans="1:7" x14ac:dyDescent="0.25">
      <c r="A141" s="88" t="s">
        <v>1916</v>
      </c>
      <c r="B141" s="76" t="s">
        <v>1895</v>
      </c>
      <c r="C141" s="71" t="s">
        <v>1591</v>
      </c>
      <c r="D141" s="100" t="s">
        <v>1591</v>
      </c>
      <c r="E141" s="99"/>
      <c r="F141" s="101" t="str">
        <f t="shared" si="0"/>
        <v/>
      </c>
      <c r="G141" s="101" t="str">
        <f t="shared" si="1"/>
        <v/>
      </c>
    </row>
    <row r="142" spans="1:7" x14ac:dyDescent="0.25">
      <c r="A142" s="88" t="s">
        <v>1917</v>
      </c>
      <c r="B142" s="76" t="s">
        <v>1895</v>
      </c>
      <c r="C142" s="71" t="s">
        <v>1591</v>
      </c>
      <c r="D142" s="100" t="s">
        <v>1591</v>
      </c>
      <c r="E142" s="99"/>
      <c r="F142" s="101" t="str">
        <f t="shared" si="0"/>
        <v/>
      </c>
      <c r="G142" s="101" t="str">
        <f t="shared" si="1"/>
        <v/>
      </c>
    </row>
    <row r="143" spans="1:7" x14ac:dyDescent="0.25">
      <c r="A143" s="88" t="s">
        <v>1918</v>
      </c>
      <c r="B143" s="76" t="s">
        <v>1895</v>
      </c>
      <c r="C143" s="71" t="s">
        <v>1591</v>
      </c>
      <c r="D143" s="100" t="s">
        <v>1591</v>
      </c>
      <c r="E143" s="99"/>
      <c r="F143" s="101" t="str">
        <f t="shared" si="0"/>
        <v/>
      </c>
      <c r="G143" s="101" t="str">
        <f t="shared" si="1"/>
        <v/>
      </c>
    </row>
    <row r="144" spans="1:7" x14ac:dyDescent="0.25">
      <c r="A144" s="88" t="s">
        <v>1919</v>
      </c>
      <c r="B144" s="103" t="s">
        <v>380</v>
      </c>
      <c r="C144" s="104">
        <f>SUM(C120:C143)</f>
        <v>0</v>
      </c>
      <c r="D144" s="123">
        <f>SUM(D120:D143)</f>
        <v>0</v>
      </c>
      <c r="E144" s="99"/>
      <c r="F144" s="98">
        <f>SUM(F120:F143)</f>
        <v>0</v>
      </c>
      <c r="G144" s="98">
        <f>SUM(G120:G143)</f>
        <v>0</v>
      </c>
    </row>
    <row r="145" spans="1:7" ht="15" customHeight="1" x14ac:dyDescent="0.25">
      <c r="A145" s="93"/>
      <c r="B145" s="92" t="s">
        <v>1920</v>
      </c>
      <c r="C145" s="93" t="s">
        <v>1082</v>
      </c>
      <c r="D145" s="93" t="s">
        <v>1083</v>
      </c>
      <c r="E145" s="93"/>
      <c r="F145" s="93" t="s">
        <v>1793</v>
      </c>
      <c r="G145" s="93" t="s">
        <v>1084</v>
      </c>
    </row>
    <row r="146" spans="1:7" x14ac:dyDescent="0.25">
      <c r="A146" s="88" t="s">
        <v>1921</v>
      </c>
      <c r="B146" s="88" t="s">
        <v>1121</v>
      </c>
      <c r="C146" s="97" t="s">
        <v>1591</v>
      </c>
      <c r="G146" s="76"/>
    </row>
    <row r="147" spans="1:7" x14ac:dyDescent="0.25">
      <c r="G147" s="76"/>
    </row>
    <row r="148" spans="1:7" x14ac:dyDescent="0.25">
      <c r="B148" s="88" t="s">
        <v>1122</v>
      </c>
      <c r="G148" s="76"/>
    </row>
    <row r="149" spans="1:7" x14ac:dyDescent="0.25">
      <c r="A149" s="88" t="s">
        <v>1922</v>
      </c>
      <c r="B149" s="88" t="s">
        <v>1124</v>
      </c>
      <c r="C149" s="71" t="s">
        <v>1591</v>
      </c>
      <c r="D149" s="100" t="s">
        <v>1591</v>
      </c>
      <c r="F149" s="101" t="str">
        <f t="shared" ref="F149:F163" si="2">IF($C$157=0,"",IF(C149="[for completion]","",C149/$C$157))</f>
        <v/>
      </c>
      <c r="G149" s="101" t="str">
        <f t="shared" ref="G149:G163" si="3">IF($D$157=0,"",IF(D149="[for completion]","",D149/$D$157))</f>
        <v/>
      </c>
    </row>
    <row r="150" spans="1:7" x14ac:dyDescent="0.25">
      <c r="A150" s="88" t="s">
        <v>1923</v>
      </c>
      <c r="B150" s="88" t="s">
        <v>1126</v>
      </c>
      <c r="C150" s="71" t="s">
        <v>1591</v>
      </c>
      <c r="D150" s="100" t="s">
        <v>1591</v>
      </c>
      <c r="F150" s="101" t="str">
        <f t="shared" si="2"/>
        <v/>
      </c>
      <c r="G150" s="101" t="str">
        <f t="shared" si="3"/>
        <v/>
      </c>
    </row>
    <row r="151" spans="1:7" x14ac:dyDescent="0.25">
      <c r="A151" s="88" t="s">
        <v>1924</v>
      </c>
      <c r="B151" s="88" t="s">
        <v>1128</v>
      </c>
      <c r="C151" s="71" t="s">
        <v>1591</v>
      </c>
      <c r="D151" s="100" t="s">
        <v>1591</v>
      </c>
      <c r="F151" s="101" t="str">
        <f t="shared" si="2"/>
        <v/>
      </c>
      <c r="G151" s="101" t="str">
        <f t="shared" si="3"/>
        <v/>
      </c>
    </row>
    <row r="152" spans="1:7" x14ac:dyDescent="0.25">
      <c r="A152" s="88" t="s">
        <v>1925</v>
      </c>
      <c r="B152" s="88" t="s">
        <v>1130</v>
      </c>
      <c r="C152" s="71" t="s">
        <v>1591</v>
      </c>
      <c r="D152" s="100" t="s">
        <v>1591</v>
      </c>
      <c r="F152" s="101" t="str">
        <f t="shared" si="2"/>
        <v/>
      </c>
      <c r="G152" s="101" t="str">
        <f t="shared" si="3"/>
        <v/>
      </c>
    </row>
    <row r="153" spans="1:7" x14ac:dyDescent="0.25">
      <c r="A153" s="88" t="s">
        <v>1926</v>
      </c>
      <c r="B153" s="88" t="s">
        <v>1132</v>
      </c>
      <c r="C153" s="71" t="s">
        <v>1591</v>
      </c>
      <c r="D153" s="100" t="s">
        <v>1591</v>
      </c>
      <c r="F153" s="101" t="str">
        <f t="shared" si="2"/>
        <v/>
      </c>
      <c r="G153" s="101" t="str">
        <f t="shared" si="3"/>
        <v/>
      </c>
    </row>
    <row r="154" spans="1:7" x14ac:dyDescent="0.25">
      <c r="A154" s="88" t="s">
        <v>1927</v>
      </c>
      <c r="B154" s="88" t="s">
        <v>1134</v>
      </c>
      <c r="C154" s="71" t="s">
        <v>1591</v>
      </c>
      <c r="D154" s="100" t="s">
        <v>1591</v>
      </c>
      <c r="F154" s="101" t="str">
        <f t="shared" si="2"/>
        <v/>
      </c>
      <c r="G154" s="101" t="str">
        <f t="shared" si="3"/>
        <v/>
      </c>
    </row>
    <row r="155" spans="1:7" x14ac:dyDescent="0.25">
      <c r="A155" s="88" t="s">
        <v>1928</v>
      </c>
      <c r="B155" s="88" t="s">
        <v>1136</v>
      </c>
      <c r="C155" s="71" t="s">
        <v>1591</v>
      </c>
      <c r="D155" s="100" t="s">
        <v>1591</v>
      </c>
      <c r="F155" s="101" t="str">
        <f t="shared" si="2"/>
        <v/>
      </c>
      <c r="G155" s="101" t="str">
        <f t="shared" si="3"/>
        <v/>
      </c>
    </row>
    <row r="156" spans="1:7" x14ac:dyDescent="0.25">
      <c r="A156" s="88" t="s">
        <v>1929</v>
      </c>
      <c r="B156" s="88" t="s">
        <v>1138</v>
      </c>
      <c r="C156" s="71" t="s">
        <v>1591</v>
      </c>
      <c r="D156" s="100" t="s">
        <v>1591</v>
      </c>
      <c r="F156" s="101" t="str">
        <f t="shared" si="2"/>
        <v/>
      </c>
      <c r="G156" s="101" t="str">
        <f t="shared" si="3"/>
        <v/>
      </c>
    </row>
    <row r="157" spans="1:7" x14ac:dyDescent="0.25">
      <c r="A157" s="88" t="s">
        <v>1930</v>
      </c>
      <c r="B157" s="103" t="s">
        <v>380</v>
      </c>
      <c r="C157" s="104">
        <f>SUM(C149:C156)</f>
        <v>0</v>
      </c>
      <c r="D157" s="123">
        <f>SUM(D149:D156)</f>
        <v>0</v>
      </c>
      <c r="F157" s="98">
        <f>SUM(F149:F156)</f>
        <v>0</v>
      </c>
      <c r="G157" s="98">
        <f>SUM(G149:G156)</f>
        <v>0</v>
      </c>
    </row>
    <row r="158" spans="1:7" x14ac:dyDescent="0.25">
      <c r="A158" s="88" t="s">
        <v>1931</v>
      </c>
      <c r="B158" s="114" t="s">
        <v>1141</v>
      </c>
      <c r="C158" s="71"/>
      <c r="D158" s="100"/>
      <c r="F158" s="101" t="str">
        <f t="shared" si="2"/>
        <v/>
      </c>
      <c r="G158" s="101" t="str">
        <f t="shared" si="3"/>
        <v/>
      </c>
    </row>
    <row r="159" spans="1:7" x14ac:dyDescent="0.25">
      <c r="A159" s="88" t="s">
        <v>1932</v>
      </c>
      <c r="B159" s="114" t="s">
        <v>1143</v>
      </c>
      <c r="C159" s="71"/>
      <c r="D159" s="100"/>
      <c r="F159" s="101" t="str">
        <f t="shared" si="2"/>
        <v/>
      </c>
      <c r="G159" s="101" t="str">
        <f t="shared" si="3"/>
        <v/>
      </c>
    </row>
    <row r="160" spans="1:7" x14ac:dyDescent="0.25">
      <c r="A160" s="88" t="s">
        <v>1933</v>
      </c>
      <c r="B160" s="114" t="s">
        <v>1145</v>
      </c>
      <c r="C160" s="71"/>
      <c r="D160" s="100"/>
      <c r="F160" s="101" t="str">
        <f t="shared" si="2"/>
        <v/>
      </c>
      <c r="G160" s="101" t="str">
        <f t="shared" si="3"/>
        <v/>
      </c>
    </row>
    <row r="161" spans="1:7" x14ac:dyDescent="0.25">
      <c r="A161" s="88" t="s">
        <v>1934</v>
      </c>
      <c r="B161" s="114" t="s">
        <v>1147</v>
      </c>
      <c r="C161" s="71"/>
      <c r="D161" s="100"/>
      <c r="F161" s="101" t="str">
        <f t="shared" si="2"/>
        <v/>
      </c>
      <c r="G161" s="101" t="str">
        <f t="shared" si="3"/>
        <v/>
      </c>
    </row>
    <row r="162" spans="1:7" x14ac:dyDescent="0.25">
      <c r="A162" s="88" t="s">
        <v>1935</v>
      </c>
      <c r="B162" s="114" t="s">
        <v>1149</v>
      </c>
      <c r="C162" s="71"/>
      <c r="D162" s="100"/>
      <c r="F162" s="101" t="str">
        <f t="shared" si="2"/>
        <v/>
      </c>
      <c r="G162" s="101" t="str">
        <f t="shared" si="3"/>
        <v/>
      </c>
    </row>
    <row r="163" spans="1:7" x14ac:dyDescent="0.25">
      <c r="A163" s="88" t="s">
        <v>1936</v>
      </c>
      <c r="B163" s="114" t="s">
        <v>1151</v>
      </c>
      <c r="C163" s="71"/>
      <c r="D163" s="100"/>
      <c r="F163" s="101" t="str">
        <f t="shared" si="2"/>
        <v/>
      </c>
      <c r="G163" s="101" t="str">
        <f t="shared" si="3"/>
        <v/>
      </c>
    </row>
    <row r="164" spans="1:7" x14ac:dyDescent="0.25">
      <c r="A164" s="88" t="s">
        <v>1937</v>
      </c>
      <c r="B164" s="105"/>
      <c r="F164" s="102"/>
      <c r="G164" s="102"/>
    </row>
    <row r="165" spans="1:7" x14ac:dyDescent="0.25">
      <c r="A165" s="88" t="s">
        <v>1938</v>
      </c>
      <c r="B165" s="105"/>
      <c r="F165" s="102"/>
      <c r="G165" s="102"/>
    </row>
    <row r="166" spans="1:7" x14ac:dyDescent="0.25">
      <c r="A166" s="88" t="s">
        <v>1939</v>
      </c>
      <c r="B166" s="105"/>
      <c r="F166" s="102"/>
      <c r="G166" s="102"/>
    </row>
    <row r="167" spans="1:7" ht="15" customHeight="1" x14ac:dyDescent="0.25">
      <c r="A167" s="93"/>
      <c r="B167" s="92" t="s">
        <v>1940</v>
      </c>
      <c r="C167" s="93" t="s">
        <v>1082</v>
      </c>
      <c r="D167" s="93" t="s">
        <v>1083</v>
      </c>
      <c r="E167" s="93"/>
      <c r="F167" s="93" t="s">
        <v>1793</v>
      </c>
      <c r="G167" s="93" t="s">
        <v>1084</v>
      </c>
    </row>
    <row r="168" spans="1:7" x14ac:dyDescent="0.25">
      <c r="A168" s="88" t="s">
        <v>1941</v>
      </c>
      <c r="B168" s="88" t="s">
        <v>1121</v>
      </c>
      <c r="C168" s="76" t="s">
        <v>1591</v>
      </c>
      <c r="G168" s="76"/>
    </row>
    <row r="169" spans="1:7" x14ac:dyDescent="0.25">
      <c r="G169" s="76"/>
    </row>
    <row r="170" spans="1:7" x14ac:dyDescent="0.25">
      <c r="B170" s="88" t="s">
        <v>1122</v>
      </c>
      <c r="G170" s="76"/>
    </row>
    <row r="171" spans="1:7" x14ac:dyDescent="0.25">
      <c r="A171" s="88" t="s">
        <v>1942</v>
      </c>
      <c r="B171" s="88" t="s">
        <v>1124</v>
      </c>
      <c r="C171" s="71" t="s">
        <v>1591</v>
      </c>
      <c r="D171" s="71" t="s">
        <v>1591</v>
      </c>
      <c r="F171" s="101" t="str">
        <f>IF($C$179=0,"",IF(C171="[Mark as ND1 if not relevant]","",C171/$C$179))</f>
        <v/>
      </c>
      <c r="G171" s="101" t="str">
        <f>IF($D$179=0,"",IF(D171="[Mark as ND1 if not relevant]","",D171/$D$179))</f>
        <v/>
      </c>
    </row>
    <row r="172" spans="1:7" x14ac:dyDescent="0.25">
      <c r="A172" s="88" t="s">
        <v>1943</v>
      </c>
      <c r="B172" s="88" t="s">
        <v>1126</v>
      </c>
      <c r="C172" s="71" t="s">
        <v>1591</v>
      </c>
      <c r="D172" s="71" t="s">
        <v>1591</v>
      </c>
      <c r="F172" s="101" t="str">
        <f t="shared" ref="F172:F178" si="4">IF($C$179=0,"",IF(C172="[Mark as ND1 if not relevant]","",C172/$C$179))</f>
        <v/>
      </c>
      <c r="G172" s="101" t="str">
        <f t="shared" ref="G172:G178" si="5">IF($D$179=0,"",IF(D172="[Mark as ND1 if not relevant]","",D172/$D$179))</f>
        <v/>
      </c>
    </row>
    <row r="173" spans="1:7" x14ac:dyDescent="0.25">
      <c r="A173" s="88" t="s">
        <v>1944</v>
      </c>
      <c r="B173" s="88" t="s">
        <v>1128</v>
      </c>
      <c r="C173" s="71" t="s">
        <v>1591</v>
      </c>
      <c r="D173" s="71" t="s">
        <v>1591</v>
      </c>
      <c r="F173" s="101" t="str">
        <f t="shared" si="4"/>
        <v/>
      </c>
      <c r="G173" s="101" t="str">
        <f t="shared" si="5"/>
        <v/>
      </c>
    </row>
    <row r="174" spans="1:7" x14ac:dyDescent="0.25">
      <c r="A174" s="88" t="s">
        <v>1945</v>
      </c>
      <c r="B174" s="88" t="s">
        <v>1130</v>
      </c>
      <c r="C174" s="71" t="s">
        <v>1591</v>
      </c>
      <c r="D174" s="71" t="s">
        <v>1591</v>
      </c>
      <c r="F174" s="101" t="str">
        <f t="shared" si="4"/>
        <v/>
      </c>
      <c r="G174" s="101" t="str">
        <f t="shared" si="5"/>
        <v/>
      </c>
    </row>
    <row r="175" spans="1:7" x14ac:dyDescent="0.25">
      <c r="A175" s="88" t="s">
        <v>1946</v>
      </c>
      <c r="B175" s="88" t="s">
        <v>1132</v>
      </c>
      <c r="C175" s="71" t="s">
        <v>1591</v>
      </c>
      <c r="D175" s="71" t="s">
        <v>1591</v>
      </c>
      <c r="F175" s="101" t="str">
        <f t="shared" si="4"/>
        <v/>
      </c>
      <c r="G175" s="101" t="str">
        <f t="shared" si="5"/>
        <v/>
      </c>
    </row>
    <row r="176" spans="1:7" x14ac:dyDescent="0.25">
      <c r="A176" s="88" t="s">
        <v>1947</v>
      </c>
      <c r="B176" s="88" t="s">
        <v>1134</v>
      </c>
      <c r="C176" s="71" t="s">
        <v>1591</v>
      </c>
      <c r="D176" s="71" t="s">
        <v>1591</v>
      </c>
      <c r="F176" s="101" t="str">
        <f t="shared" si="4"/>
        <v/>
      </c>
      <c r="G176" s="101" t="str">
        <f t="shared" si="5"/>
        <v/>
      </c>
    </row>
    <row r="177" spans="1:7" x14ac:dyDescent="0.25">
      <c r="A177" s="88" t="s">
        <v>1948</v>
      </c>
      <c r="B177" s="88" t="s">
        <v>1136</v>
      </c>
      <c r="C177" s="71" t="s">
        <v>1591</v>
      </c>
      <c r="D177" s="71" t="s">
        <v>1591</v>
      </c>
      <c r="F177" s="101" t="str">
        <f t="shared" si="4"/>
        <v/>
      </c>
      <c r="G177" s="101" t="str">
        <f t="shared" si="5"/>
        <v/>
      </c>
    </row>
    <row r="178" spans="1:7" x14ac:dyDescent="0.25">
      <c r="A178" s="88" t="s">
        <v>1949</v>
      </c>
      <c r="B178" s="88" t="s">
        <v>1138</v>
      </c>
      <c r="C178" s="71" t="s">
        <v>1591</v>
      </c>
      <c r="D178" s="71" t="s">
        <v>1591</v>
      </c>
      <c r="F178" s="101" t="str">
        <f t="shared" si="4"/>
        <v/>
      </c>
      <c r="G178" s="101" t="str">
        <f t="shared" si="5"/>
        <v/>
      </c>
    </row>
    <row r="179" spans="1:7" x14ac:dyDescent="0.25">
      <c r="A179" s="88" t="s">
        <v>1950</v>
      </c>
      <c r="B179" s="103" t="s">
        <v>380</v>
      </c>
      <c r="C179" s="104">
        <f>SUM(C171:C178)</f>
        <v>0</v>
      </c>
      <c r="D179" s="123">
        <f>SUM(D171:D178)</f>
        <v>0</v>
      </c>
      <c r="F179" s="98">
        <f>SUM(F171:F178)</f>
        <v>0</v>
      </c>
      <c r="G179" s="98">
        <f>SUM(G171:G178)</f>
        <v>0</v>
      </c>
    </row>
    <row r="180" spans="1:7" x14ac:dyDescent="0.25">
      <c r="A180" s="88" t="s">
        <v>1951</v>
      </c>
      <c r="B180" s="114" t="s">
        <v>1141</v>
      </c>
      <c r="C180" s="71"/>
      <c r="D180" s="100"/>
      <c r="F180" s="101" t="str">
        <f t="shared" ref="F180:F185" si="6">IF($C$179=0,"",IF(C180="[for completion]","",C180/$C$179))</f>
        <v/>
      </c>
      <c r="G180" s="101" t="str">
        <f t="shared" ref="G180:G185" si="7">IF($D$179=0,"",IF(D180="[for completion]","",D180/$D$179))</f>
        <v/>
      </c>
    </row>
    <row r="181" spans="1:7" x14ac:dyDescent="0.25">
      <c r="A181" s="88" t="s">
        <v>1952</v>
      </c>
      <c r="B181" s="114" t="s">
        <v>1143</v>
      </c>
      <c r="C181" s="71"/>
      <c r="D181" s="100"/>
      <c r="F181" s="101" t="str">
        <f t="shared" si="6"/>
        <v/>
      </c>
      <c r="G181" s="101" t="str">
        <f t="shared" si="7"/>
        <v/>
      </c>
    </row>
    <row r="182" spans="1:7" x14ac:dyDescent="0.25">
      <c r="A182" s="88" t="s">
        <v>1953</v>
      </c>
      <c r="B182" s="114" t="s">
        <v>1145</v>
      </c>
      <c r="C182" s="71"/>
      <c r="D182" s="100"/>
      <c r="F182" s="101" t="str">
        <f t="shared" si="6"/>
        <v/>
      </c>
      <c r="G182" s="101" t="str">
        <f t="shared" si="7"/>
        <v/>
      </c>
    </row>
    <row r="183" spans="1:7" x14ac:dyDescent="0.25">
      <c r="A183" s="88" t="s">
        <v>1954</v>
      </c>
      <c r="B183" s="114" t="s">
        <v>1147</v>
      </c>
      <c r="C183" s="71"/>
      <c r="D183" s="100"/>
      <c r="F183" s="101" t="str">
        <f t="shared" si="6"/>
        <v/>
      </c>
      <c r="G183" s="101" t="str">
        <f t="shared" si="7"/>
        <v/>
      </c>
    </row>
    <row r="184" spans="1:7" x14ac:dyDescent="0.25">
      <c r="A184" s="88" t="s">
        <v>1955</v>
      </c>
      <c r="B184" s="114" t="s">
        <v>1149</v>
      </c>
      <c r="C184" s="71"/>
      <c r="D184" s="100"/>
      <c r="F184" s="101" t="str">
        <f t="shared" si="6"/>
        <v/>
      </c>
      <c r="G184" s="101" t="str">
        <f t="shared" si="7"/>
        <v/>
      </c>
    </row>
    <row r="185" spans="1:7" x14ac:dyDescent="0.25">
      <c r="A185" s="88" t="s">
        <v>1956</v>
      </c>
      <c r="B185" s="114" t="s">
        <v>1151</v>
      </c>
      <c r="C185" s="71"/>
      <c r="D185" s="100"/>
      <c r="F185" s="101" t="str">
        <f t="shared" si="6"/>
        <v/>
      </c>
      <c r="G185" s="101" t="str">
        <f t="shared" si="7"/>
        <v/>
      </c>
    </row>
    <row r="186" spans="1:7" x14ac:dyDescent="0.25">
      <c r="A186" s="88" t="s">
        <v>1957</v>
      </c>
      <c r="B186" s="105"/>
      <c r="F186" s="102"/>
      <c r="G186" s="102"/>
    </row>
    <row r="187" spans="1:7" x14ac:dyDescent="0.25">
      <c r="A187" s="88" t="s">
        <v>1958</v>
      </c>
      <c r="B187" s="105"/>
      <c r="F187" s="102"/>
      <c r="G187" s="102"/>
    </row>
    <row r="188" spans="1:7" x14ac:dyDescent="0.25">
      <c r="A188" s="88" t="s">
        <v>1959</v>
      </c>
      <c r="B188" s="105"/>
      <c r="F188" s="102"/>
      <c r="G188" s="102"/>
    </row>
    <row r="189" spans="1:7" ht="15" customHeight="1" x14ac:dyDescent="0.25">
      <c r="A189" s="93"/>
      <c r="B189" s="92" t="s">
        <v>1960</v>
      </c>
      <c r="C189" s="93" t="s">
        <v>1793</v>
      </c>
      <c r="D189" s="93" t="s">
        <v>1961</v>
      </c>
      <c r="E189" s="93"/>
      <c r="F189" s="93"/>
      <c r="G189" s="93"/>
    </row>
    <row r="190" spans="1:7" x14ac:dyDescent="0.25">
      <c r="A190" s="88" t="s">
        <v>1962</v>
      </c>
      <c r="B190" s="76" t="s">
        <v>1895</v>
      </c>
      <c r="C190" s="97" t="s">
        <v>1591</v>
      </c>
      <c r="D190" s="71" t="s">
        <v>1591</v>
      </c>
      <c r="E190" s="97"/>
      <c r="F190" s="97"/>
      <c r="G190" s="99"/>
    </row>
    <row r="191" spans="1:7" x14ac:dyDescent="0.25">
      <c r="A191" s="88" t="s">
        <v>1963</v>
      </c>
      <c r="B191" s="76" t="s">
        <v>1895</v>
      </c>
      <c r="C191" s="97" t="s">
        <v>1591</v>
      </c>
      <c r="D191" s="71" t="s">
        <v>1591</v>
      </c>
      <c r="E191" s="97"/>
      <c r="F191" s="97"/>
      <c r="G191" s="99"/>
    </row>
    <row r="192" spans="1:7" x14ac:dyDescent="0.25">
      <c r="A192" s="88" t="s">
        <v>1964</v>
      </c>
      <c r="B192" s="76" t="s">
        <v>1895</v>
      </c>
      <c r="C192" s="97" t="s">
        <v>1591</v>
      </c>
      <c r="D192" s="71" t="s">
        <v>1591</v>
      </c>
      <c r="E192" s="99"/>
      <c r="F192" s="99"/>
      <c r="G192" s="99"/>
    </row>
    <row r="193" spans="1:7" x14ac:dyDescent="0.25">
      <c r="A193" s="88" t="s">
        <v>1965</v>
      </c>
      <c r="B193" s="76" t="s">
        <v>1895</v>
      </c>
      <c r="C193" s="97" t="s">
        <v>1591</v>
      </c>
      <c r="D193" s="71" t="s">
        <v>1591</v>
      </c>
      <c r="E193" s="99"/>
      <c r="F193" s="99"/>
      <c r="G193" s="99"/>
    </row>
    <row r="194" spans="1:7" x14ac:dyDescent="0.25">
      <c r="A194" s="88" t="s">
        <v>1966</v>
      </c>
      <c r="B194" s="76" t="s">
        <v>1895</v>
      </c>
      <c r="C194" s="97" t="s">
        <v>1591</v>
      </c>
      <c r="D194" s="71" t="s">
        <v>1591</v>
      </c>
      <c r="E194" s="99"/>
      <c r="F194" s="99"/>
      <c r="G194" s="99"/>
    </row>
    <row r="195" spans="1:7" x14ac:dyDescent="0.25">
      <c r="A195" s="88" t="s">
        <v>1967</v>
      </c>
      <c r="B195" s="76" t="s">
        <v>1895</v>
      </c>
      <c r="C195" s="97" t="s">
        <v>1591</v>
      </c>
      <c r="D195" s="71" t="s">
        <v>1591</v>
      </c>
      <c r="E195" s="99"/>
      <c r="F195" s="99"/>
      <c r="G195" s="99"/>
    </row>
    <row r="196" spans="1:7" x14ac:dyDescent="0.25">
      <c r="A196" s="88" t="s">
        <v>1968</v>
      </c>
      <c r="B196" s="76" t="s">
        <v>1895</v>
      </c>
      <c r="C196" s="97" t="s">
        <v>1591</v>
      </c>
      <c r="D196" s="71" t="s">
        <v>1591</v>
      </c>
      <c r="E196" s="99"/>
      <c r="F196" s="99"/>
      <c r="G196" s="99"/>
    </row>
    <row r="197" spans="1:7" x14ac:dyDescent="0.25">
      <c r="A197" s="88" t="s">
        <v>1969</v>
      </c>
      <c r="B197" s="76" t="s">
        <v>1895</v>
      </c>
      <c r="C197" s="97" t="s">
        <v>1591</v>
      </c>
      <c r="D197" s="71" t="s">
        <v>1591</v>
      </c>
      <c r="E197" s="99"/>
      <c r="F197" s="99"/>
    </row>
    <row r="198" spans="1:7" x14ac:dyDescent="0.25">
      <c r="A198" s="88" t="s">
        <v>1970</v>
      </c>
      <c r="B198" s="76" t="s">
        <v>1895</v>
      </c>
      <c r="C198" s="97" t="s">
        <v>1591</v>
      </c>
      <c r="D198" s="71" t="s">
        <v>1591</v>
      </c>
      <c r="E198" s="99"/>
      <c r="F198" s="99"/>
    </row>
    <row r="199" spans="1:7" x14ac:dyDescent="0.25">
      <c r="A199" s="88" t="s">
        <v>1971</v>
      </c>
      <c r="B199" s="76" t="s">
        <v>1895</v>
      </c>
      <c r="C199" s="97" t="s">
        <v>1591</v>
      </c>
      <c r="D199" s="71" t="s">
        <v>1591</v>
      </c>
      <c r="E199" s="99"/>
      <c r="F199" s="99"/>
    </row>
    <row r="200" spans="1:7" x14ac:dyDescent="0.25">
      <c r="A200" s="88" t="s">
        <v>1972</v>
      </c>
      <c r="B200" s="76" t="s">
        <v>1895</v>
      </c>
      <c r="C200" s="97" t="s">
        <v>1591</v>
      </c>
      <c r="D200" s="71" t="s">
        <v>1591</v>
      </c>
      <c r="E200" s="99"/>
      <c r="F200" s="99"/>
    </row>
    <row r="201" spans="1:7" x14ac:dyDescent="0.25">
      <c r="A201" s="88" t="s">
        <v>1973</v>
      </c>
      <c r="B201" s="76" t="s">
        <v>1895</v>
      </c>
      <c r="C201" s="97" t="s">
        <v>1591</v>
      </c>
      <c r="D201" s="71" t="s">
        <v>1591</v>
      </c>
      <c r="E201" s="99"/>
      <c r="F201" s="99"/>
    </row>
    <row r="202" spans="1:7" x14ac:dyDescent="0.25">
      <c r="A202" s="88" t="s">
        <v>1974</v>
      </c>
      <c r="B202" s="76" t="s">
        <v>1895</v>
      </c>
      <c r="C202" s="97" t="s">
        <v>1591</v>
      </c>
      <c r="D202" s="71" t="s">
        <v>1591</v>
      </c>
    </row>
    <row r="203" spans="1:7" x14ac:dyDescent="0.25">
      <c r="A203" s="88" t="s">
        <v>1975</v>
      </c>
      <c r="B203" s="76" t="s">
        <v>1895</v>
      </c>
      <c r="C203" s="97" t="s">
        <v>1591</v>
      </c>
      <c r="D203" s="71" t="s">
        <v>1591</v>
      </c>
    </row>
    <row r="204" spans="1:7" x14ac:dyDescent="0.25">
      <c r="A204" s="88" t="s">
        <v>1976</v>
      </c>
      <c r="B204" s="76" t="s">
        <v>1895</v>
      </c>
      <c r="C204" s="97" t="s">
        <v>1591</v>
      </c>
      <c r="D204" s="71" t="s">
        <v>1591</v>
      </c>
    </row>
    <row r="205" spans="1:7" x14ac:dyDescent="0.25">
      <c r="A205" s="88" t="s">
        <v>1977</v>
      </c>
      <c r="B205" s="76" t="s">
        <v>1895</v>
      </c>
      <c r="C205" s="97" t="s">
        <v>1591</v>
      </c>
      <c r="D205" s="71" t="s">
        <v>1591</v>
      </c>
    </row>
    <row r="206" spans="1:7" x14ac:dyDescent="0.25">
      <c r="A206" s="88" t="s">
        <v>1978</v>
      </c>
      <c r="B206" s="76" t="s">
        <v>1895</v>
      </c>
      <c r="C206" s="97" t="s">
        <v>1591</v>
      </c>
      <c r="D206" s="71" t="s">
        <v>1591</v>
      </c>
    </row>
    <row r="207" spans="1:7" x14ac:dyDescent="0.25">
      <c r="A207" s="88" t="s">
        <v>1979</v>
      </c>
    </row>
    <row r="208" spans="1:7" x14ac:dyDescent="0.25">
      <c r="A208" s="88" t="s">
        <v>1980</v>
      </c>
    </row>
    <row r="209" spans="1:7" x14ac:dyDescent="0.25">
      <c r="A209" s="88" t="s">
        <v>1981</v>
      </c>
    </row>
    <row r="210" spans="1:7" x14ac:dyDescent="0.25">
      <c r="A210" s="88" t="s">
        <v>1982</v>
      </c>
    </row>
    <row r="211" spans="1:7" x14ac:dyDescent="0.25">
      <c r="A211" s="88" t="s">
        <v>1983</v>
      </c>
    </row>
    <row r="212" spans="1:7" x14ac:dyDescent="0.25">
      <c r="A212" s="93"/>
      <c r="B212" s="92" t="s">
        <v>1984</v>
      </c>
      <c r="C212" s="93" t="s">
        <v>1793</v>
      </c>
      <c r="D212" s="93" t="s">
        <v>1961</v>
      </c>
      <c r="E212" s="93"/>
      <c r="F212" s="93"/>
      <c r="G212" s="93"/>
    </row>
    <row r="213" spans="1:7" x14ac:dyDescent="0.25">
      <c r="A213" s="88" t="s">
        <v>1985</v>
      </c>
      <c r="B213" s="76" t="s">
        <v>1895</v>
      </c>
      <c r="C213" s="122" t="s">
        <v>1591</v>
      </c>
      <c r="D213" s="71" t="s">
        <v>1591</v>
      </c>
    </row>
    <row r="214" spans="1:7" x14ac:dyDescent="0.25">
      <c r="A214" s="88" t="s">
        <v>1986</v>
      </c>
      <c r="B214" s="76" t="s">
        <v>1895</v>
      </c>
      <c r="C214" s="122" t="s">
        <v>1591</v>
      </c>
      <c r="D214" s="71" t="s">
        <v>1591</v>
      </c>
    </row>
    <row r="215" spans="1:7" x14ac:dyDescent="0.25">
      <c r="A215" s="88" t="s">
        <v>1987</v>
      </c>
      <c r="B215" s="76" t="s">
        <v>1895</v>
      </c>
      <c r="C215" s="122" t="s">
        <v>1591</v>
      </c>
      <c r="D215" s="71" t="s">
        <v>1591</v>
      </c>
    </row>
    <row r="216" spans="1:7" x14ac:dyDescent="0.25">
      <c r="A216" s="88" t="s">
        <v>1988</v>
      </c>
      <c r="B216" s="76" t="s">
        <v>1895</v>
      </c>
      <c r="C216" s="122" t="s">
        <v>1591</v>
      </c>
      <c r="D216" s="71" t="s">
        <v>1591</v>
      </c>
    </row>
    <row r="217" spans="1:7" x14ac:dyDescent="0.25">
      <c r="A217" s="88" t="s">
        <v>1989</v>
      </c>
      <c r="B217" s="76" t="s">
        <v>1895</v>
      </c>
      <c r="C217" s="122" t="s">
        <v>1591</v>
      </c>
      <c r="D217" s="71" t="s">
        <v>1591</v>
      </c>
    </row>
    <row r="218" spans="1:7" x14ac:dyDescent="0.25">
      <c r="A218" s="88" t="s">
        <v>1990</v>
      </c>
      <c r="B218" s="76" t="s">
        <v>1895</v>
      </c>
      <c r="C218" s="122" t="s">
        <v>1591</v>
      </c>
      <c r="D218" s="71" t="s">
        <v>1591</v>
      </c>
    </row>
    <row r="219" spans="1:7" x14ac:dyDescent="0.25">
      <c r="A219" s="88" t="s">
        <v>1991</v>
      </c>
      <c r="B219" s="76" t="s">
        <v>1895</v>
      </c>
      <c r="C219" s="122" t="s">
        <v>1591</v>
      </c>
      <c r="D219" s="71" t="s">
        <v>1591</v>
      </c>
    </row>
    <row r="220" spans="1:7" x14ac:dyDescent="0.25">
      <c r="A220" s="88" t="s">
        <v>1992</v>
      </c>
      <c r="B220" s="76" t="s">
        <v>1895</v>
      </c>
      <c r="C220" s="122" t="s">
        <v>1591</v>
      </c>
      <c r="D220" s="71" t="s">
        <v>1591</v>
      </c>
    </row>
    <row r="221" spans="1:7" x14ac:dyDescent="0.25">
      <c r="A221" s="88" t="s">
        <v>1993</v>
      </c>
      <c r="B221" s="76" t="s">
        <v>1895</v>
      </c>
      <c r="C221" s="122" t="s">
        <v>1591</v>
      </c>
      <c r="D221" s="71" t="s">
        <v>1591</v>
      </c>
    </row>
    <row r="222" spans="1:7" x14ac:dyDescent="0.25">
      <c r="A222" s="88" t="s">
        <v>1994</v>
      </c>
      <c r="B222" s="76" t="s">
        <v>1895</v>
      </c>
      <c r="C222" s="122" t="s">
        <v>1591</v>
      </c>
      <c r="D222" s="71" t="s">
        <v>1591</v>
      </c>
    </row>
    <row r="223" spans="1:7" x14ac:dyDescent="0.25">
      <c r="A223" s="88" t="s">
        <v>1995</v>
      </c>
      <c r="B223" s="76" t="s">
        <v>1895</v>
      </c>
      <c r="C223" s="122" t="s">
        <v>1591</v>
      </c>
      <c r="D223" s="71" t="s">
        <v>1591</v>
      </c>
    </row>
    <row r="224" spans="1:7" x14ac:dyDescent="0.25">
      <c r="A224" s="88" t="s">
        <v>1996</v>
      </c>
      <c r="B224" s="76" t="s">
        <v>1895</v>
      </c>
      <c r="C224" s="122" t="s">
        <v>1591</v>
      </c>
      <c r="D224" s="71" t="s">
        <v>1591</v>
      </c>
    </row>
    <row r="225" spans="1:7" x14ac:dyDescent="0.25">
      <c r="A225" s="88" t="s">
        <v>1997</v>
      </c>
      <c r="B225" s="76" t="s">
        <v>1895</v>
      </c>
      <c r="C225" s="122" t="s">
        <v>1591</v>
      </c>
      <c r="D225" s="71" t="s">
        <v>1591</v>
      </c>
    </row>
    <row r="226" spans="1:7" x14ac:dyDescent="0.25">
      <c r="A226" s="88" t="s">
        <v>1998</v>
      </c>
      <c r="B226" s="76" t="s">
        <v>1895</v>
      </c>
      <c r="C226" s="122" t="s">
        <v>1591</v>
      </c>
      <c r="D226" s="71" t="s">
        <v>1591</v>
      </c>
    </row>
    <row r="227" spans="1:7" x14ac:dyDescent="0.25">
      <c r="A227" s="88" t="s">
        <v>1999</v>
      </c>
      <c r="B227" s="76" t="s">
        <v>1895</v>
      </c>
      <c r="C227" s="122" t="s">
        <v>1591</v>
      </c>
      <c r="D227" s="71" t="s">
        <v>1591</v>
      </c>
    </row>
    <row r="228" spans="1:7" x14ac:dyDescent="0.25">
      <c r="A228" s="88" t="s">
        <v>2000</v>
      </c>
      <c r="B228" s="76" t="s">
        <v>1895</v>
      </c>
      <c r="C228" s="122" t="s">
        <v>1591</v>
      </c>
      <c r="D228" s="71" t="s">
        <v>1591</v>
      </c>
    </row>
    <row r="229" spans="1:7" x14ac:dyDescent="0.25">
      <c r="A229" s="88" t="s">
        <v>2001</v>
      </c>
      <c r="B229" s="76" t="s">
        <v>1895</v>
      </c>
      <c r="C229" s="122" t="s">
        <v>1591</v>
      </c>
      <c r="D229" s="71" t="s">
        <v>1591</v>
      </c>
    </row>
    <row r="230" spans="1:7" x14ac:dyDescent="0.25">
      <c r="A230" s="88" t="s">
        <v>2002</v>
      </c>
      <c r="C230" s="122"/>
      <c r="D230" s="71"/>
    </row>
    <row r="231" spans="1:7" x14ac:dyDescent="0.25">
      <c r="A231" s="88" t="s">
        <v>2003</v>
      </c>
      <c r="C231" s="122"/>
      <c r="D231" s="71"/>
    </row>
    <row r="232" spans="1:7" x14ac:dyDescent="0.25">
      <c r="A232" s="88" t="s">
        <v>2004</v>
      </c>
      <c r="C232" s="122"/>
      <c r="D232" s="71"/>
    </row>
    <row r="233" spans="1:7" x14ac:dyDescent="0.25">
      <c r="A233" s="88" t="s">
        <v>2005</v>
      </c>
      <c r="C233" s="122"/>
      <c r="D233" s="71"/>
    </row>
    <row r="234" spans="1:7" x14ac:dyDescent="0.25">
      <c r="A234" s="88" t="s">
        <v>2006</v>
      </c>
      <c r="C234" s="122"/>
      <c r="D234" s="71"/>
    </row>
    <row r="235" spans="1:7" x14ac:dyDescent="0.25">
      <c r="A235" s="93"/>
      <c r="B235" s="92" t="s">
        <v>2007</v>
      </c>
      <c r="C235" s="93" t="s">
        <v>1793</v>
      </c>
      <c r="D235" s="93" t="s">
        <v>1961</v>
      </c>
      <c r="E235" s="93"/>
      <c r="F235" s="93"/>
      <c r="G235" s="93"/>
    </row>
    <row r="236" spans="1:7" x14ac:dyDescent="0.25">
      <c r="A236" s="88" t="s">
        <v>2008</v>
      </c>
      <c r="B236" s="76" t="s">
        <v>1895</v>
      </c>
      <c r="C236" s="122" t="s">
        <v>1591</v>
      </c>
      <c r="D236" s="71" t="s">
        <v>1591</v>
      </c>
    </row>
    <row r="237" spans="1:7" x14ac:dyDescent="0.25">
      <c r="A237" s="88" t="s">
        <v>2009</v>
      </c>
      <c r="B237" s="76" t="s">
        <v>1895</v>
      </c>
      <c r="C237" s="122" t="s">
        <v>1591</v>
      </c>
      <c r="D237" s="71" t="s">
        <v>1591</v>
      </c>
    </row>
    <row r="238" spans="1:7" x14ac:dyDescent="0.25">
      <c r="A238" s="88" t="s">
        <v>2010</v>
      </c>
      <c r="B238" s="76" t="s">
        <v>1895</v>
      </c>
      <c r="C238" s="122" t="s">
        <v>1591</v>
      </c>
      <c r="D238" s="71" t="s">
        <v>1591</v>
      </c>
    </row>
    <row r="239" spans="1:7" x14ac:dyDescent="0.25">
      <c r="A239" s="88" t="s">
        <v>2011</v>
      </c>
      <c r="B239" s="76" t="s">
        <v>1895</v>
      </c>
      <c r="C239" s="122" t="s">
        <v>1591</v>
      </c>
      <c r="D239" s="71" t="s">
        <v>1591</v>
      </c>
    </row>
    <row r="240" spans="1:7" x14ac:dyDescent="0.25">
      <c r="A240" s="88" t="s">
        <v>2012</v>
      </c>
      <c r="B240" s="76" t="s">
        <v>1895</v>
      </c>
      <c r="C240" s="122" t="s">
        <v>1591</v>
      </c>
      <c r="D240" s="71" t="s">
        <v>1591</v>
      </c>
    </row>
    <row r="241" spans="1:4" x14ac:dyDescent="0.25">
      <c r="A241" s="88" t="s">
        <v>2013</v>
      </c>
      <c r="B241" s="76" t="s">
        <v>1895</v>
      </c>
      <c r="C241" s="122" t="s">
        <v>1591</v>
      </c>
      <c r="D241" s="71" t="s">
        <v>1591</v>
      </c>
    </row>
    <row r="242" spans="1:4" x14ac:dyDescent="0.25">
      <c r="A242" s="88" t="s">
        <v>2014</v>
      </c>
      <c r="B242" s="76" t="s">
        <v>1895</v>
      </c>
      <c r="C242" s="122" t="s">
        <v>1591</v>
      </c>
      <c r="D242" s="71" t="s">
        <v>1591</v>
      </c>
    </row>
    <row r="243" spans="1:4" x14ac:dyDescent="0.25">
      <c r="A243" s="88" t="s">
        <v>2015</v>
      </c>
      <c r="B243" s="76" t="s">
        <v>1895</v>
      </c>
      <c r="C243" s="122" t="s">
        <v>1591</v>
      </c>
      <c r="D243" s="71" t="s">
        <v>1591</v>
      </c>
    </row>
    <row r="244" spans="1:4" x14ac:dyDescent="0.25">
      <c r="A244" s="88" t="s">
        <v>2016</v>
      </c>
      <c r="B244" s="76" t="s">
        <v>1895</v>
      </c>
      <c r="C244" s="122" t="s">
        <v>1591</v>
      </c>
      <c r="D244" s="71" t="s">
        <v>1591</v>
      </c>
    </row>
    <row r="245" spans="1:4" x14ac:dyDescent="0.25">
      <c r="A245" s="88" t="s">
        <v>2017</v>
      </c>
      <c r="B245" s="76" t="s">
        <v>1895</v>
      </c>
      <c r="C245" s="122" t="s">
        <v>1591</v>
      </c>
      <c r="D245" s="71" t="s">
        <v>1591</v>
      </c>
    </row>
    <row r="246" spans="1:4" x14ac:dyDescent="0.25">
      <c r="A246" s="88" t="s">
        <v>2018</v>
      </c>
      <c r="B246" s="76" t="s">
        <v>1895</v>
      </c>
      <c r="C246" s="122" t="s">
        <v>1591</v>
      </c>
      <c r="D246" s="71" t="s">
        <v>1591</v>
      </c>
    </row>
    <row r="247" spans="1:4" x14ac:dyDescent="0.25">
      <c r="A247" s="88" t="s">
        <v>2019</v>
      </c>
      <c r="B247" s="76" t="s">
        <v>1895</v>
      </c>
      <c r="C247" s="122" t="s">
        <v>1591</v>
      </c>
      <c r="D247" s="71" t="s">
        <v>1591</v>
      </c>
    </row>
    <row r="248" spans="1:4" x14ac:dyDescent="0.25">
      <c r="A248" s="88" t="s">
        <v>2020</v>
      </c>
      <c r="B248" s="76" t="s">
        <v>1895</v>
      </c>
      <c r="C248" s="122" t="s">
        <v>1591</v>
      </c>
      <c r="D248" s="71" t="s">
        <v>1591</v>
      </c>
    </row>
    <row r="249" spans="1:4" x14ac:dyDescent="0.25">
      <c r="A249" s="88" t="s">
        <v>2021</v>
      </c>
      <c r="B249" s="76" t="s">
        <v>1895</v>
      </c>
      <c r="C249" s="122" t="s">
        <v>1591</v>
      </c>
      <c r="D249" s="71" t="s">
        <v>1591</v>
      </c>
    </row>
    <row r="250" spans="1:4" x14ac:dyDescent="0.25">
      <c r="A250" s="88" t="s">
        <v>2022</v>
      </c>
      <c r="B250" s="76" t="s">
        <v>1895</v>
      </c>
      <c r="C250" s="122" t="s">
        <v>1591</v>
      </c>
      <c r="D250" s="71" t="s">
        <v>1591</v>
      </c>
    </row>
    <row r="251" spans="1:4" x14ac:dyDescent="0.25">
      <c r="A251" s="88" t="s">
        <v>2023</v>
      </c>
      <c r="B251" s="76" t="s">
        <v>1895</v>
      </c>
      <c r="C251" s="122" t="s">
        <v>1591</v>
      </c>
      <c r="D251" s="71" t="s">
        <v>1591</v>
      </c>
    </row>
    <row r="252" spans="1:4" x14ac:dyDescent="0.25">
      <c r="A252" s="88" t="s">
        <v>2024</v>
      </c>
      <c r="B252" s="76" t="s">
        <v>1895</v>
      </c>
      <c r="C252" s="122" t="s">
        <v>1591</v>
      </c>
      <c r="D252" s="71" t="s">
        <v>1591</v>
      </c>
    </row>
    <row r="253" spans="1:4" x14ac:dyDescent="0.25">
      <c r="A253" s="88" t="s">
        <v>2025</v>
      </c>
    </row>
    <row r="254" spans="1:4" x14ac:dyDescent="0.25">
      <c r="A254" s="88" t="s">
        <v>2026</v>
      </c>
    </row>
    <row r="255" spans="1:4" x14ac:dyDescent="0.25">
      <c r="A255" s="88" t="s">
        <v>2027</v>
      </c>
    </row>
    <row r="256" spans="1:4" x14ac:dyDescent="0.25">
      <c r="A256" s="88" t="s">
        <v>2028</v>
      </c>
    </row>
    <row r="257" spans="1:1" x14ac:dyDescent="0.25">
      <c r="A257" s="88" t="s">
        <v>2029</v>
      </c>
    </row>
  </sheetData>
  <hyperlinks>
    <hyperlink ref="B6" location="'B3. HTT Shipping Assets'!B8" display="9. Shipping Assets" xr:uid="{00000000-0004-0000-0700-000000000000}"/>
    <hyperlink ref="B80" location="'2. Harmonised Glossary'!A9" display="4. Breakdown by Interest Rate" xr:uid="{00000000-0004-0000-0700-000001000000}"/>
    <hyperlink ref="B110" location="'C. HTT Harmonised Glossary'!B19" display="7. Non-Performing Loans (NPLs)" xr:uid="{00000000-0004-0000-0700-000002000000}"/>
    <hyperlink ref="B145" location="'2. Harmonised Glossary'!A288" display="9. Loan to Value (LTV) Information - UNINDEXED" xr:uid="{00000000-0004-0000-0700-000003000000}"/>
    <hyperlink ref="B167" location="'2. Harmonised Glossary'!A11" display="10. Loan to Value (LTV) Information - INDEXED " xr:uid="{00000000-0004-0000-0700-000004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E36E00"/>
  </sheetPr>
  <dimension ref="A1:C403"/>
  <sheetViews>
    <sheetView workbookViewId="0"/>
  </sheetViews>
  <sheetFormatPr baseColWidth="10" defaultColWidth="11.28515625" defaultRowHeight="15" x14ac:dyDescent="0.25"/>
  <cols>
    <col min="1" max="1" width="16.28515625" style="2" customWidth="1"/>
    <col min="2" max="2" width="89.85546875" style="76" customWidth="1"/>
    <col min="3" max="3" width="134.7109375" style="2" customWidth="1"/>
    <col min="4" max="16384" width="11.28515625" style="2"/>
  </cols>
  <sheetData>
    <row r="1" spans="1:3" ht="31.5" x14ac:dyDescent="0.25">
      <c r="A1" s="1" t="s">
        <v>2030</v>
      </c>
      <c r="B1" s="1"/>
      <c r="C1" s="22" t="s">
        <v>2031</v>
      </c>
    </row>
    <row r="2" spans="1:3" x14ac:dyDescent="0.25">
      <c r="B2" s="73"/>
      <c r="C2" s="73"/>
    </row>
    <row r="3" spans="1:3" x14ac:dyDescent="0.25">
      <c r="A3" s="136" t="s">
        <v>2032</v>
      </c>
      <c r="B3" s="137"/>
      <c r="C3" s="73"/>
    </row>
    <row r="4" spans="1:3" x14ac:dyDescent="0.25">
      <c r="C4" s="73"/>
    </row>
    <row r="5" spans="1:3" ht="37.5" x14ac:dyDescent="0.25">
      <c r="A5" s="85" t="s">
        <v>297</v>
      </c>
      <c r="B5" s="85" t="s">
        <v>2033</v>
      </c>
      <c r="C5" s="138" t="s">
        <v>2034</v>
      </c>
    </row>
    <row r="6" spans="1:3" ht="30" x14ac:dyDescent="0.25">
      <c r="A6" s="116" t="s">
        <v>2035</v>
      </c>
      <c r="B6" s="169" t="s">
        <v>2036</v>
      </c>
      <c r="C6" s="139" t="s">
        <v>2037</v>
      </c>
    </row>
    <row r="7" spans="1:3" ht="30" x14ac:dyDescent="0.25">
      <c r="A7" s="116" t="s">
        <v>2038</v>
      </c>
      <c r="B7" s="169" t="s">
        <v>2039</v>
      </c>
      <c r="C7" s="139" t="s">
        <v>2040</v>
      </c>
    </row>
    <row r="8" spans="1:3" ht="30" x14ac:dyDescent="0.25">
      <c r="A8" s="116" t="s">
        <v>2041</v>
      </c>
      <c r="B8" s="169" t="s">
        <v>2042</v>
      </c>
      <c r="C8" s="139" t="s">
        <v>2043</v>
      </c>
    </row>
    <row r="9" spans="1:3" x14ac:dyDescent="0.25">
      <c r="A9" s="116" t="s">
        <v>2044</v>
      </c>
      <c r="B9" s="169" t="s">
        <v>2045</v>
      </c>
      <c r="C9" s="139" t="s">
        <v>2046</v>
      </c>
    </row>
    <row r="10" spans="1:3" ht="44.25" customHeight="1" x14ac:dyDescent="0.25">
      <c r="A10" s="116" t="s">
        <v>2047</v>
      </c>
      <c r="B10" s="169" t="s">
        <v>2048</v>
      </c>
      <c r="C10" s="139" t="s">
        <v>2049</v>
      </c>
    </row>
    <row r="11" spans="1:3" ht="54.75" customHeight="1" x14ac:dyDescent="0.25">
      <c r="A11" s="116" t="s">
        <v>2050</v>
      </c>
      <c r="B11" s="169" t="s">
        <v>2051</v>
      </c>
      <c r="C11" s="139" t="s">
        <v>2052</v>
      </c>
    </row>
    <row r="12" spans="1:3" ht="45" x14ac:dyDescent="0.25">
      <c r="A12" s="116" t="s">
        <v>2053</v>
      </c>
      <c r="B12" s="169" t="s">
        <v>2054</v>
      </c>
      <c r="C12" s="139" t="s">
        <v>2055</v>
      </c>
    </row>
    <row r="13" spans="1:3" ht="30" x14ac:dyDescent="0.25">
      <c r="A13" s="116" t="s">
        <v>2056</v>
      </c>
      <c r="B13" s="169" t="s">
        <v>2057</v>
      </c>
      <c r="C13" s="139" t="s">
        <v>2058</v>
      </c>
    </row>
    <row r="14" spans="1:3" x14ac:dyDescent="0.25">
      <c r="A14" s="116" t="s">
        <v>2059</v>
      </c>
      <c r="B14" s="169" t="s">
        <v>2060</v>
      </c>
      <c r="C14" s="139" t="s">
        <v>2061</v>
      </c>
    </row>
    <row r="15" spans="1:3" ht="30" x14ac:dyDescent="0.25">
      <c r="A15" s="116" t="s">
        <v>2062</v>
      </c>
      <c r="B15" s="169" t="s">
        <v>2063</v>
      </c>
      <c r="C15" s="139" t="s">
        <v>1591</v>
      </c>
    </row>
    <row r="16" spans="1:3" x14ac:dyDescent="0.25">
      <c r="A16" s="116" t="s">
        <v>2064</v>
      </c>
      <c r="B16" s="169" t="s">
        <v>2065</v>
      </c>
      <c r="C16" s="139" t="s">
        <v>2066</v>
      </c>
    </row>
    <row r="17" spans="1:3" ht="30" customHeight="1" x14ac:dyDescent="0.25">
      <c r="A17" s="116" t="s">
        <v>2067</v>
      </c>
      <c r="B17" s="169" t="s">
        <v>2068</v>
      </c>
      <c r="C17" s="139" t="s">
        <v>2069</v>
      </c>
    </row>
    <row r="18" spans="1:3" x14ac:dyDescent="0.25">
      <c r="A18" s="116" t="s">
        <v>2070</v>
      </c>
      <c r="B18" s="169" t="s">
        <v>2071</v>
      </c>
      <c r="C18" s="177" t="s">
        <v>460</v>
      </c>
    </row>
    <row r="19" spans="1:3" x14ac:dyDescent="0.25">
      <c r="A19" s="116" t="s">
        <v>2072</v>
      </c>
      <c r="B19" s="169" t="s">
        <v>2073</v>
      </c>
      <c r="C19" s="139" t="s">
        <v>2074</v>
      </c>
    </row>
    <row r="20" spans="1:3" x14ac:dyDescent="0.25">
      <c r="A20" s="116" t="s">
        <v>2075</v>
      </c>
      <c r="B20" s="169" t="s">
        <v>2076</v>
      </c>
      <c r="C20" s="139" t="s">
        <v>2077</v>
      </c>
    </row>
    <row r="21" spans="1:3" x14ac:dyDescent="0.25">
      <c r="A21" s="116" t="s">
        <v>2078</v>
      </c>
      <c r="B21" s="95" t="s">
        <v>2079</v>
      </c>
      <c r="C21" s="35"/>
    </row>
    <row r="22" spans="1:3" x14ac:dyDescent="0.25">
      <c r="A22" s="116" t="s">
        <v>2080</v>
      </c>
      <c r="B22" s="2"/>
    </row>
    <row r="23" spans="1:3" x14ac:dyDescent="0.25">
      <c r="A23" s="116" t="s">
        <v>2081</v>
      </c>
      <c r="C23" s="76"/>
    </row>
    <row r="24" spans="1:3" x14ac:dyDescent="0.25">
      <c r="A24" s="116" t="s">
        <v>2082</v>
      </c>
      <c r="B24" s="128"/>
      <c r="C24" s="76"/>
    </row>
    <row r="25" spans="1:3" x14ac:dyDescent="0.25">
      <c r="A25" s="116" t="s">
        <v>2083</v>
      </c>
      <c r="B25" s="128"/>
      <c r="C25" s="76"/>
    </row>
    <row r="26" spans="1:3" x14ac:dyDescent="0.25">
      <c r="A26" s="116" t="s">
        <v>2084</v>
      </c>
      <c r="B26" s="128"/>
      <c r="C26" s="76"/>
    </row>
    <row r="27" spans="1:3" x14ac:dyDescent="0.25">
      <c r="A27" s="116" t="s">
        <v>2085</v>
      </c>
      <c r="B27" s="128"/>
      <c r="C27" s="76"/>
    </row>
    <row r="28" spans="1:3" ht="18.75" x14ac:dyDescent="0.25">
      <c r="A28" s="85"/>
      <c r="B28" s="85" t="s">
        <v>2086</v>
      </c>
      <c r="C28" s="138" t="s">
        <v>2034</v>
      </c>
    </row>
    <row r="29" spans="1:3" ht="45" x14ac:dyDescent="0.25">
      <c r="A29" s="116" t="s">
        <v>2087</v>
      </c>
      <c r="B29" s="169" t="s">
        <v>2088</v>
      </c>
      <c r="C29" s="177" t="s">
        <v>2089</v>
      </c>
    </row>
    <row r="30" spans="1:3" ht="30" x14ac:dyDescent="0.25">
      <c r="A30" s="116" t="s">
        <v>2090</v>
      </c>
      <c r="B30" s="169" t="s">
        <v>2091</v>
      </c>
      <c r="C30" s="177" t="s">
        <v>2092</v>
      </c>
    </row>
    <row r="31" spans="1:3" x14ac:dyDescent="0.25">
      <c r="A31" s="116" t="s">
        <v>2093</v>
      </c>
      <c r="B31" s="169" t="s">
        <v>2094</v>
      </c>
      <c r="C31" s="177" t="s">
        <v>2095</v>
      </c>
    </row>
    <row r="32" spans="1:3" ht="30" x14ac:dyDescent="0.25">
      <c r="A32" s="116" t="s">
        <v>2096</v>
      </c>
      <c r="B32" s="169" t="s">
        <v>2097</v>
      </c>
      <c r="C32" s="177" t="s">
        <v>460</v>
      </c>
    </row>
    <row r="33" spans="1:3" x14ac:dyDescent="0.25">
      <c r="A33" s="116" t="s">
        <v>2098</v>
      </c>
      <c r="B33" s="128"/>
      <c r="C33" s="76"/>
    </row>
    <row r="34" spans="1:3" x14ac:dyDescent="0.25">
      <c r="A34" s="116" t="s">
        <v>2099</v>
      </c>
      <c r="B34" s="128"/>
      <c r="C34" s="76"/>
    </row>
    <row r="35" spans="1:3" x14ac:dyDescent="0.25">
      <c r="A35" s="116" t="s">
        <v>2100</v>
      </c>
      <c r="B35" s="128"/>
      <c r="C35" s="76"/>
    </row>
    <row r="36" spans="1:3" x14ac:dyDescent="0.25">
      <c r="A36" s="116" t="s">
        <v>2101</v>
      </c>
      <c r="B36" s="128"/>
      <c r="C36" s="76"/>
    </row>
    <row r="37" spans="1:3" x14ac:dyDescent="0.25">
      <c r="A37" s="116" t="s">
        <v>2102</v>
      </c>
      <c r="B37" s="128"/>
      <c r="C37" s="76"/>
    </row>
    <row r="38" spans="1:3" x14ac:dyDescent="0.25">
      <c r="A38" s="116" t="s">
        <v>2103</v>
      </c>
      <c r="B38" s="128"/>
      <c r="C38" s="76"/>
    </row>
    <row r="39" spans="1:3" x14ac:dyDescent="0.25">
      <c r="A39" s="116" t="s">
        <v>2104</v>
      </c>
      <c r="B39" s="128"/>
      <c r="C39" s="76"/>
    </row>
    <row r="40" spans="1:3" x14ac:dyDescent="0.25">
      <c r="A40" s="116" t="s">
        <v>2105</v>
      </c>
      <c r="B40" s="2"/>
      <c r="C40" s="76"/>
    </row>
    <row r="41" spans="1:3" x14ac:dyDescent="0.25">
      <c r="A41" s="116" t="s">
        <v>2106</v>
      </c>
      <c r="B41" s="128"/>
      <c r="C41" s="76"/>
    </row>
    <row r="42" spans="1:3" x14ac:dyDescent="0.25">
      <c r="A42" s="116" t="s">
        <v>2107</v>
      </c>
      <c r="B42" s="128"/>
      <c r="C42" s="76"/>
    </row>
    <row r="43" spans="1:3" x14ac:dyDescent="0.25">
      <c r="A43" s="116" t="s">
        <v>2108</v>
      </c>
      <c r="B43" s="128"/>
      <c r="C43" s="76"/>
    </row>
    <row r="44" spans="1:3" ht="18.75" x14ac:dyDescent="0.25">
      <c r="A44" s="85"/>
      <c r="B44" s="85" t="s">
        <v>2109</v>
      </c>
      <c r="C44" s="138" t="s">
        <v>2110</v>
      </c>
    </row>
    <row r="45" spans="1:3" x14ac:dyDescent="0.25">
      <c r="A45" s="116" t="s">
        <v>2111</v>
      </c>
      <c r="B45" s="169" t="s">
        <v>2112</v>
      </c>
      <c r="C45" s="76" t="s">
        <v>346</v>
      </c>
    </row>
    <row r="46" spans="1:3" x14ac:dyDescent="0.25">
      <c r="A46" s="116" t="s">
        <v>2113</v>
      </c>
      <c r="B46" s="169" t="s">
        <v>2114</v>
      </c>
      <c r="C46" s="76" t="s">
        <v>460</v>
      </c>
    </row>
    <row r="47" spans="1:3" x14ac:dyDescent="0.25">
      <c r="A47" s="116" t="s">
        <v>2115</v>
      </c>
      <c r="B47" s="169" t="s">
        <v>2116</v>
      </c>
      <c r="C47" s="76" t="s">
        <v>2117</v>
      </c>
    </row>
    <row r="48" spans="1:3" x14ac:dyDescent="0.25">
      <c r="A48" s="116" t="s">
        <v>2118</v>
      </c>
      <c r="B48" s="169" t="s">
        <v>2119</v>
      </c>
      <c r="C48" s="76" t="s">
        <v>2120</v>
      </c>
    </row>
    <row r="49" spans="1:3" x14ac:dyDescent="0.25">
      <c r="A49" s="116" t="s">
        <v>2121</v>
      </c>
      <c r="C49" s="76"/>
    </row>
    <row r="50" spans="1:3" x14ac:dyDescent="0.25">
      <c r="A50" s="116" t="s">
        <v>2122</v>
      </c>
      <c r="B50" s="81"/>
      <c r="C50" s="76"/>
    </row>
    <row r="51" spans="1:3" ht="18.75" x14ac:dyDescent="0.25">
      <c r="A51" s="85"/>
      <c r="B51" s="85" t="s">
        <v>2123</v>
      </c>
      <c r="C51" s="138" t="s">
        <v>2034</v>
      </c>
    </row>
    <row r="52" spans="1:3" x14ac:dyDescent="0.25">
      <c r="A52" s="116" t="s">
        <v>2124</v>
      </c>
      <c r="B52" s="169" t="s">
        <v>2125</v>
      </c>
      <c r="C52" s="76" t="s">
        <v>460</v>
      </c>
    </row>
    <row r="53" spans="1:3" x14ac:dyDescent="0.25">
      <c r="A53" s="116" t="s">
        <v>2126</v>
      </c>
      <c r="B53" s="76" t="s">
        <v>2127</v>
      </c>
      <c r="C53" s="2" t="s">
        <v>2128</v>
      </c>
    </row>
    <row r="54" spans="1:3" x14ac:dyDescent="0.25">
      <c r="A54" s="116" t="s">
        <v>2129</v>
      </c>
      <c r="B54" s="76" t="s">
        <v>366</v>
      </c>
      <c r="C54" s="2" t="s">
        <v>2130</v>
      </c>
    </row>
    <row r="55" spans="1:3" x14ac:dyDescent="0.25">
      <c r="A55" s="116" t="s">
        <v>2131</v>
      </c>
    </row>
    <row r="56" spans="1:3" x14ac:dyDescent="0.25">
      <c r="A56" s="116" t="s">
        <v>2132</v>
      </c>
    </row>
    <row r="57" spans="1:3" x14ac:dyDescent="0.25">
      <c r="A57" s="116" t="s">
        <v>2133</v>
      </c>
    </row>
    <row r="103" spans="2:2" x14ac:dyDescent="0.25">
      <c r="B103" s="73"/>
    </row>
    <row r="104" spans="2:2" x14ac:dyDescent="0.25">
      <c r="B104" s="73"/>
    </row>
    <row r="105" spans="2:2" x14ac:dyDescent="0.25">
      <c r="B105" s="73"/>
    </row>
    <row r="106" spans="2:2" x14ac:dyDescent="0.25">
      <c r="B106" s="73"/>
    </row>
    <row r="107" spans="2:2" x14ac:dyDescent="0.25">
      <c r="B107" s="73"/>
    </row>
    <row r="108" spans="2:2" x14ac:dyDescent="0.25">
      <c r="B108" s="73"/>
    </row>
    <row r="109" spans="2:2" x14ac:dyDescent="0.25">
      <c r="B109" s="73"/>
    </row>
    <row r="110" spans="2:2" x14ac:dyDescent="0.25">
      <c r="B110" s="73"/>
    </row>
    <row r="111" spans="2:2" x14ac:dyDescent="0.25">
      <c r="B111" s="73"/>
    </row>
    <row r="112" spans="2:2" x14ac:dyDescent="0.25">
      <c r="B112" s="73"/>
    </row>
    <row r="121" spans="2:2" x14ac:dyDescent="0.25">
      <c r="B121" s="73"/>
    </row>
    <row r="147" spans="2:2" x14ac:dyDescent="0.25">
      <c r="B147" s="81"/>
    </row>
    <row r="148" spans="2:2" x14ac:dyDescent="0.25">
      <c r="B148" s="81"/>
    </row>
    <row r="154" spans="2:2" x14ac:dyDescent="0.25">
      <c r="B154" s="81"/>
    </row>
    <row r="265" spans="2:2" x14ac:dyDescent="0.25">
      <c r="B265" s="81"/>
    </row>
    <row r="286" spans="2:2" x14ac:dyDescent="0.25">
      <c r="B286" s="81"/>
    </row>
    <row r="316" spans="2:2" x14ac:dyDescent="0.25">
      <c r="B316" s="81"/>
    </row>
    <row r="386" spans="2:2" x14ac:dyDescent="0.25">
      <c r="B386" s="81"/>
    </row>
    <row r="403" spans="2:2" x14ac:dyDescent="0.25">
      <c r="B403" s="140"/>
    </row>
  </sheetData>
  <protectedRanges>
    <protectedRange sqref="C18" name="Glossary_1"/>
    <protectedRange sqref="C29:C32" name="Glossary_1_1"/>
  </protectedRange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9.9978637043366805E-2"/>
  </sheetPr>
  <dimension ref="A1"/>
  <sheetViews>
    <sheetView workbookViewId="0"/>
  </sheetViews>
  <sheetFormatPr baseColWidth="10" defaultColWidth="8.85546875"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3" tint="9.9978637043366805E-2"/>
  </sheetPr>
  <dimension ref="A1:N112"/>
  <sheetViews>
    <sheetView workbookViewId="0">
      <selection sqref="A1:B1"/>
    </sheetView>
  </sheetViews>
  <sheetFormatPr baseColWidth="10" defaultColWidth="8.85546875" defaultRowHeight="15" x14ac:dyDescent="0.25"/>
  <cols>
    <col min="1" max="1" width="13.28515625" style="76" customWidth="1"/>
    <col min="2" max="2" width="60.42578125" style="76" customWidth="1"/>
    <col min="3" max="7" width="41" style="76" customWidth="1"/>
    <col min="8" max="8" width="45.28515625" style="76" customWidth="1"/>
    <col min="9" max="9" width="92" style="76" customWidth="1"/>
    <col min="10" max="11" width="47.7109375" style="76" customWidth="1"/>
    <col min="12" max="12" width="7.28515625" style="76" customWidth="1"/>
    <col min="13" max="13" width="25.7109375" style="76" customWidth="1"/>
    <col min="14" max="14" width="25.7109375" style="73" customWidth="1"/>
    <col min="15" max="16384" width="8.85546875" style="74"/>
  </cols>
  <sheetData>
    <row r="1" spans="1:13" ht="45" customHeight="1" x14ac:dyDescent="0.25">
      <c r="A1" s="196" t="s">
        <v>2134</v>
      </c>
      <c r="B1" s="196"/>
    </row>
    <row r="2" spans="1:13" ht="31.5" x14ac:dyDescent="0.25">
      <c r="A2" s="1" t="s">
        <v>2135</v>
      </c>
      <c r="B2" s="1"/>
      <c r="C2" s="73"/>
      <c r="D2" s="73"/>
      <c r="E2" s="73"/>
      <c r="F2" s="22" t="s">
        <v>286</v>
      </c>
      <c r="G2" s="106"/>
      <c r="H2" s="73"/>
      <c r="I2" s="1"/>
      <c r="J2" s="73"/>
      <c r="K2" s="73"/>
      <c r="L2" s="73"/>
      <c r="M2" s="73"/>
    </row>
    <row r="3" spans="1:13" x14ac:dyDescent="0.25">
      <c r="A3" s="73"/>
      <c r="B3" s="75"/>
      <c r="C3" s="75"/>
      <c r="D3" s="73"/>
      <c r="E3" s="73"/>
      <c r="F3" s="73"/>
      <c r="G3" s="73"/>
      <c r="H3" s="73"/>
      <c r="L3" s="73"/>
      <c r="M3" s="73"/>
    </row>
    <row r="4" spans="1:13" ht="18.75" x14ac:dyDescent="0.25">
      <c r="A4" s="77"/>
      <c r="B4" s="78" t="s">
        <v>287</v>
      </c>
      <c r="C4" s="121" t="s">
        <v>1585</v>
      </c>
      <c r="D4" s="77"/>
      <c r="E4" s="77"/>
      <c r="F4" s="73"/>
      <c r="G4" s="73"/>
      <c r="H4" s="73"/>
      <c r="I4" s="175"/>
      <c r="J4" s="175"/>
      <c r="L4" s="73"/>
      <c r="M4" s="73"/>
    </row>
    <row r="5" spans="1:13" x14ac:dyDescent="0.25">
      <c r="H5" s="73"/>
      <c r="I5" s="175"/>
      <c r="L5" s="73"/>
      <c r="M5" s="73"/>
    </row>
    <row r="6" spans="1:13" ht="18.75" x14ac:dyDescent="0.25">
      <c r="A6" s="79"/>
      <c r="B6" s="80" t="s">
        <v>2136</v>
      </c>
      <c r="C6" s="79"/>
      <c r="E6" s="81"/>
      <c r="F6" s="81"/>
      <c r="G6" s="81"/>
      <c r="H6" s="73"/>
      <c r="I6" s="175"/>
      <c r="L6" s="73"/>
      <c r="M6" s="73"/>
    </row>
    <row r="7" spans="1:13" x14ac:dyDescent="0.25">
      <c r="B7" s="82" t="s">
        <v>2137</v>
      </c>
      <c r="H7" s="73"/>
      <c r="I7" s="175"/>
      <c r="L7" s="73"/>
      <c r="M7" s="73"/>
    </row>
    <row r="8" spans="1:13" x14ac:dyDescent="0.25">
      <c r="B8" s="82" t="s">
        <v>2138</v>
      </c>
      <c r="H8" s="73"/>
      <c r="I8" s="175"/>
      <c r="L8" s="73"/>
      <c r="M8" s="73"/>
    </row>
    <row r="9" spans="1:13" x14ac:dyDescent="0.25">
      <c r="B9" s="83" t="s">
        <v>2139</v>
      </c>
      <c r="H9" s="73"/>
      <c r="L9" s="73"/>
      <c r="M9" s="73"/>
    </row>
    <row r="10" spans="1:13" x14ac:dyDescent="0.25">
      <c r="B10" s="84"/>
      <c r="H10" s="73"/>
      <c r="I10" s="175"/>
      <c r="L10" s="73"/>
      <c r="M10" s="73"/>
    </row>
    <row r="11" spans="1:13" x14ac:dyDescent="0.25">
      <c r="B11" s="84"/>
      <c r="H11" s="73"/>
      <c r="I11" s="175"/>
      <c r="L11" s="73"/>
      <c r="M11" s="73"/>
    </row>
    <row r="12" spans="1:13" ht="37.5" x14ac:dyDescent="0.25">
      <c r="A12" s="85" t="s">
        <v>297</v>
      </c>
      <c r="B12" s="85" t="s">
        <v>2140</v>
      </c>
      <c r="C12" s="86"/>
      <c r="D12" s="86"/>
      <c r="E12" s="86"/>
      <c r="F12" s="86"/>
      <c r="G12" s="86"/>
      <c r="H12" s="73"/>
      <c r="L12" s="73"/>
      <c r="M12" s="73"/>
    </row>
    <row r="13" spans="1:13" ht="15" customHeight="1" x14ac:dyDescent="0.25">
      <c r="A13" s="93"/>
      <c r="B13" s="92" t="s">
        <v>2141</v>
      </c>
      <c r="C13" s="93" t="s">
        <v>2142</v>
      </c>
      <c r="D13" s="93" t="s">
        <v>2143</v>
      </c>
      <c r="E13" s="93"/>
      <c r="F13" s="94"/>
      <c r="G13" s="94"/>
      <c r="H13" s="73"/>
      <c r="L13" s="73"/>
      <c r="M13" s="73"/>
    </row>
    <row r="14" spans="1:13" x14ac:dyDescent="0.25">
      <c r="A14" s="88" t="s">
        <v>2144</v>
      </c>
      <c r="B14" s="88" t="s">
        <v>2145</v>
      </c>
      <c r="C14" s="159" t="s">
        <v>2146</v>
      </c>
      <c r="D14" s="159" t="s">
        <v>2146</v>
      </c>
      <c r="E14" s="81"/>
      <c r="F14" s="81"/>
      <c r="G14" s="81"/>
      <c r="H14" s="73"/>
      <c r="L14" s="73"/>
      <c r="M14" s="73"/>
    </row>
    <row r="15" spans="1:13" x14ac:dyDescent="0.25">
      <c r="A15" s="88" t="s">
        <v>2147</v>
      </c>
      <c r="B15" s="88" t="s">
        <v>780</v>
      </c>
      <c r="C15" s="76" t="s">
        <v>1591</v>
      </c>
      <c r="D15" s="76" t="s">
        <v>1591</v>
      </c>
      <c r="E15" s="81"/>
      <c r="F15" s="81"/>
      <c r="G15" s="81"/>
      <c r="H15" s="73"/>
      <c r="L15" s="73"/>
      <c r="M15" s="73"/>
    </row>
    <row r="16" spans="1:13" x14ac:dyDescent="0.25">
      <c r="A16" s="88" t="s">
        <v>2148</v>
      </c>
      <c r="B16" s="88" t="s">
        <v>2149</v>
      </c>
      <c r="C16" s="76" t="s">
        <v>1591</v>
      </c>
      <c r="D16" s="76" t="s">
        <v>1591</v>
      </c>
      <c r="E16" s="81"/>
      <c r="F16" s="81"/>
      <c r="G16" s="81"/>
      <c r="H16" s="73"/>
      <c r="L16" s="73"/>
      <c r="M16" s="73"/>
    </row>
    <row r="17" spans="1:13" x14ac:dyDescent="0.25">
      <c r="A17" s="88" t="s">
        <v>2150</v>
      </c>
      <c r="B17" s="88" t="s">
        <v>2151</v>
      </c>
      <c r="C17" s="76" t="s">
        <v>1591</v>
      </c>
      <c r="D17" s="76" t="s">
        <v>1591</v>
      </c>
      <c r="E17" s="81"/>
      <c r="F17" s="81"/>
      <c r="G17" s="81"/>
      <c r="H17" s="73"/>
      <c r="L17" s="73"/>
      <c r="M17" s="73"/>
    </row>
    <row r="18" spans="1:13" x14ac:dyDescent="0.25">
      <c r="A18" s="88" t="s">
        <v>2152</v>
      </c>
      <c r="B18" s="88" t="s">
        <v>2153</v>
      </c>
      <c r="C18" s="76" t="s">
        <v>1591</v>
      </c>
      <c r="D18" s="76" t="s">
        <v>1591</v>
      </c>
      <c r="E18" s="81"/>
      <c r="F18" s="81"/>
      <c r="G18" s="81"/>
      <c r="H18" s="73"/>
      <c r="L18" s="73"/>
      <c r="M18" s="73"/>
    </row>
    <row r="19" spans="1:13" x14ac:dyDescent="0.25">
      <c r="A19" s="88" t="s">
        <v>2154</v>
      </c>
      <c r="B19" s="88" t="s">
        <v>2155</v>
      </c>
      <c r="C19" s="76" t="s">
        <v>1591</v>
      </c>
      <c r="D19" s="76" t="s">
        <v>1591</v>
      </c>
      <c r="E19" s="81"/>
      <c r="F19" s="81"/>
      <c r="G19" s="81"/>
      <c r="H19" s="73"/>
      <c r="L19" s="73"/>
      <c r="M19" s="73"/>
    </row>
    <row r="20" spans="1:13" x14ac:dyDescent="0.25">
      <c r="A20" s="88" t="s">
        <v>2156</v>
      </c>
      <c r="B20" s="88" t="s">
        <v>2157</v>
      </c>
      <c r="C20" s="76" t="s">
        <v>1591</v>
      </c>
      <c r="D20" s="76" t="s">
        <v>1591</v>
      </c>
      <c r="E20" s="81"/>
      <c r="F20" s="81"/>
      <c r="G20" s="81"/>
      <c r="H20" s="73"/>
      <c r="L20" s="73"/>
      <c r="M20" s="73"/>
    </row>
    <row r="21" spans="1:13" x14ac:dyDescent="0.25">
      <c r="A21" s="88" t="s">
        <v>2158</v>
      </c>
      <c r="B21" s="88" t="s">
        <v>2159</v>
      </c>
      <c r="C21" s="76" t="s">
        <v>1591</v>
      </c>
      <c r="D21" s="76" t="s">
        <v>1591</v>
      </c>
      <c r="E21" s="81"/>
      <c r="F21" s="81"/>
      <c r="G21" s="81"/>
      <c r="H21" s="73"/>
      <c r="L21" s="73"/>
      <c r="M21" s="73"/>
    </row>
    <row r="22" spans="1:13" x14ac:dyDescent="0.25">
      <c r="A22" s="88" t="s">
        <v>2160</v>
      </c>
      <c r="B22" s="88" t="s">
        <v>2161</v>
      </c>
      <c r="C22" s="76" t="s">
        <v>1591</v>
      </c>
      <c r="D22" s="76" t="s">
        <v>1591</v>
      </c>
      <c r="E22" s="81"/>
      <c r="F22" s="81"/>
      <c r="G22" s="81"/>
      <c r="H22" s="73"/>
      <c r="L22" s="73"/>
      <c r="M22" s="73"/>
    </row>
    <row r="23" spans="1:13" x14ac:dyDescent="0.25">
      <c r="A23" s="88" t="s">
        <v>2162</v>
      </c>
      <c r="B23" s="88" t="s">
        <v>2163</v>
      </c>
      <c r="C23" s="76" t="s">
        <v>1591</v>
      </c>
      <c r="D23" s="76" t="s">
        <v>1591</v>
      </c>
      <c r="E23" s="81"/>
      <c r="F23" s="81"/>
      <c r="G23" s="81"/>
      <c r="H23" s="73"/>
      <c r="L23" s="73"/>
      <c r="M23" s="73"/>
    </row>
    <row r="24" spans="1:13" x14ac:dyDescent="0.25">
      <c r="A24" s="88" t="s">
        <v>2164</v>
      </c>
      <c r="B24" s="88" t="s">
        <v>2165</v>
      </c>
      <c r="C24" s="76" t="s">
        <v>1591</v>
      </c>
      <c r="D24" s="76" t="s">
        <v>1591</v>
      </c>
      <c r="E24" s="81"/>
      <c r="F24" s="81"/>
      <c r="G24" s="81"/>
      <c r="H24" s="73"/>
      <c r="L24" s="73"/>
      <c r="M24" s="73"/>
    </row>
    <row r="25" spans="1:13" x14ac:dyDescent="0.25">
      <c r="A25" s="88" t="s">
        <v>2166</v>
      </c>
      <c r="B25" s="95" t="s">
        <v>2167</v>
      </c>
      <c r="C25" s="76" t="s">
        <v>1591</v>
      </c>
      <c r="D25" s="76" t="s">
        <v>1591</v>
      </c>
      <c r="E25" s="81"/>
      <c r="F25" s="81"/>
      <c r="G25" s="81"/>
      <c r="H25" s="73"/>
      <c r="L25" s="73"/>
      <c r="M25" s="73"/>
    </row>
    <row r="26" spans="1:13" x14ac:dyDescent="0.25">
      <c r="A26" s="88" t="s">
        <v>2168</v>
      </c>
      <c r="B26" s="89"/>
      <c r="E26" s="81"/>
      <c r="F26" s="81"/>
      <c r="G26" s="81"/>
      <c r="H26" s="73"/>
      <c r="L26" s="73"/>
      <c r="M26" s="73"/>
    </row>
    <row r="27" spans="1:13" x14ac:dyDescent="0.25">
      <c r="A27" s="88" t="s">
        <v>2169</v>
      </c>
      <c r="B27" s="89"/>
      <c r="E27" s="81"/>
      <c r="F27" s="81"/>
      <c r="G27" s="81"/>
      <c r="H27" s="73"/>
      <c r="L27" s="73"/>
      <c r="M27" s="73"/>
    </row>
    <row r="28" spans="1:13" x14ac:dyDescent="0.25">
      <c r="A28" s="88" t="s">
        <v>2170</v>
      </c>
      <c r="B28" s="89"/>
      <c r="E28" s="81"/>
      <c r="F28" s="81"/>
      <c r="G28" s="81"/>
      <c r="H28" s="73"/>
      <c r="L28" s="73"/>
      <c r="M28" s="73"/>
    </row>
    <row r="29" spans="1:13" x14ac:dyDescent="0.25">
      <c r="A29" s="88" t="s">
        <v>2171</v>
      </c>
      <c r="B29" s="89"/>
      <c r="E29" s="81"/>
      <c r="F29" s="81"/>
      <c r="G29" s="81"/>
      <c r="H29" s="73"/>
      <c r="L29" s="73"/>
      <c r="M29" s="73"/>
    </row>
    <row r="30" spans="1:13" x14ac:dyDescent="0.25">
      <c r="A30" s="88" t="s">
        <v>2172</v>
      </c>
      <c r="B30" s="89"/>
      <c r="E30" s="81"/>
      <c r="F30" s="81"/>
      <c r="G30" s="81"/>
      <c r="H30" s="73"/>
      <c r="L30" s="73"/>
      <c r="M30" s="73"/>
    </row>
    <row r="31" spans="1:13" x14ac:dyDescent="0.25">
      <c r="A31" s="88" t="s">
        <v>2173</v>
      </c>
      <c r="B31" s="89"/>
      <c r="E31" s="81"/>
      <c r="F31" s="81"/>
      <c r="G31" s="81"/>
      <c r="H31" s="73"/>
      <c r="L31" s="73"/>
      <c r="M31" s="73"/>
    </row>
    <row r="32" spans="1:13" x14ac:dyDescent="0.25">
      <c r="A32" s="88" t="s">
        <v>2174</v>
      </c>
      <c r="B32" s="89"/>
      <c r="E32" s="81"/>
      <c r="F32" s="81"/>
      <c r="G32" s="81"/>
      <c r="H32" s="73"/>
      <c r="L32" s="73"/>
      <c r="M32" s="73"/>
    </row>
    <row r="33" spans="1:13" ht="18.75" x14ac:dyDescent="0.25">
      <c r="A33" s="86"/>
      <c r="B33" s="85" t="s">
        <v>2138</v>
      </c>
      <c r="C33" s="86"/>
      <c r="D33" s="86"/>
      <c r="E33" s="86"/>
      <c r="F33" s="86"/>
      <c r="G33" s="86"/>
      <c r="H33" s="73"/>
      <c r="L33" s="73"/>
      <c r="M33" s="73"/>
    </row>
    <row r="34" spans="1:13" ht="15" customHeight="1" x14ac:dyDescent="0.25">
      <c r="A34" s="93"/>
      <c r="B34" s="92" t="s">
        <v>2175</v>
      </c>
      <c r="C34" s="93" t="s">
        <v>2176</v>
      </c>
      <c r="D34" s="93" t="s">
        <v>2143</v>
      </c>
      <c r="E34" s="93" t="s">
        <v>2177</v>
      </c>
      <c r="F34" s="94"/>
      <c r="G34" s="94"/>
      <c r="H34" s="73"/>
      <c r="L34" s="73"/>
      <c r="M34" s="73"/>
    </row>
    <row r="35" spans="1:13" x14ac:dyDescent="0.25">
      <c r="A35" s="88" t="s">
        <v>2178</v>
      </c>
      <c r="B35" s="159" t="s">
        <v>2146</v>
      </c>
      <c r="C35" s="159" t="s">
        <v>2179</v>
      </c>
      <c r="D35" s="159" t="s">
        <v>2180</v>
      </c>
      <c r="E35" s="159" t="s">
        <v>2181</v>
      </c>
      <c r="F35" s="141"/>
      <c r="G35" s="141"/>
      <c r="H35" s="73"/>
      <c r="L35" s="73"/>
      <c r="M35" s="73"/>
    </row>
    <row r="36" spans="1:13" x14ac:dyDescent="0.25">
      <c r="A36" s="88" t="s">
        <v>2182</v>
      </c>
      <c r="B36" s="76" t="s">
        <v>2183</v>
      </c>
      <c r="C36" s="76" t="s">
        <v>1591</v>
      </c>
      <c r="D36" s="76" t="s">
        <v>1591</v>
      </c>
      <c r="E36" s="76" t="s">
        <v>1591</v>
      </c>
      <c r="H36" s="73"/>
      <c r="L36" s="73"/>
      <c r="M36" s="73"/>
    </row>
    <row r="37" spans="1:13" x14ac:dyDescent="0.25">
      <c r="A37" s="88" t="s">
        <v>2184</v>
      </c>
      <c r="B37" s="76" t="s">
        <v>2185</v>
      </c>
      <c r="C37" s="76" t="s">
        <v>1591</v>
      </c>
      <c r="D37" s="76" t="s">
        <v>1591</v>
      </c>
      <c r="E37" s="76" t="s">
        <v>1591</v>
      </c>
      <c r="H37" s="73"/>
      <c r="L37" s="73"/>
      <c r="M37" s="73"/>
    </row>
    <row r="38" spans="1:13" x14ac:dyDescent="0.25">
      <c r="A38" s="88" t="s">
        <v>2186</v>
      </c>
      <c r="B38" s="76" t="s">
        <v>2187</v>
      </c>
      <c r="C38" s="76" t="s">
        <v>1591</v>
      </c>
      <c r="D38" s="76" t="s">
        <v>1591</v>
      </c>
      <c r="E38" s="76" t="s">
        <v>1591</v>
      </c>
      <c r="H38" s="73"/>
      <c r="L38" s="73"/>
      <c r="M38" s="73"/>
    </row>
    <row r="39" spans="1:13" x14ac:dyDescent="0.25">
      <c r="A39" s="88" t="s">
        <v>2188</v>
      </c>
      <c r="B39" s="76" t="s">
        <v>2189</v>
      </c>
      <c r="C39" s="76" t="s">
        <v>1591</v>
      </c>
      <c r="D39" s="76" t="s">
        <v>1591</v>
      </c>
      <c r="E39" s="76" t="s">
        <v>1591</v>
      </c>
      <c r="H39" s="73"/>
      <c r="L39" s="73"/>
      <c r="M39" s="73"/>
    </row>
    <row r="40" spans="1:13" x14ac:dyDescent="0.25">
      <c r="A40" s="88" t="s">
        <v>2190</v>
      </c>
      <c r="B40" s="76" t="s">
        <v>2191</v>
      </c>
      <c r="C40" s="76" t="s">
        <v>1591</v>
      </c>
      <c r="D40" s="76" t="s">
        <v>1591</v>
      </c>
      <c r="E40" s="76" t="s">
        <v>1591</v>
      </c>
      <c r="H40" s="73"/>
      <c r="L40" s="73"/>
      <c r="M40" s="73"/>
    </row>
    <row r="41" spans="1:13" x14ac:dyDescent="0.25">
      <c r="A41" s="88" t="s">
        <v>2192</v>
      </c>
      <c r="B41" s="76" t="s">
        <v>2193</v>
      </c>
      <c r="C41" s="76" t="s">
        <v>1591</v>
      </c>
      <c r="D41" s="76" t="s">
        <v>1591</v>
      </c>
      <c r="E41" s="76" t="s">
        <v>1591</v>
      </c>
      <c r="H41" s="73"/>
      <c r="L41" s="73"/>
      <c r="M41" s="73"/>
    </row>
    <row r="42" spans="1:13" x14ac:dyDescent="0.25">
      <c r="A42" s="88" t="s">
        <v>2194</v>
      </c>
      <c r="B42" s="76" t="s">
        <v>2195</v>
      </c>
      <c r="C42" s="76" t="s">
        <v>1591</v>
      </c>
      <c r="D42" s="76" t="s">
        <v>1591</v>
      </c>
      <c r="E42" s="76" t="s">
        <v>1591</v>
      </c>
      <c r="H42" s="73"/>
      <c r="L42" s="73"/>
      <c r="M42" s="73"/>
    </row>
    <row r="43" spans="1:13" x14ac:dyDescent="0.25">
      <c r="A43" s="88" t="s">
        <v>2196</v>
      </c>
      <c r="B43" s="76" t="s">
        <v>2197</v>
      </c>
      <c r="C43" s="76" t="s">
        <v>1591</v>
      </c>
      <c r="D43" s="76" t="s">
        <v>1591</v>
      </c>
      <c r="E43" s="76" t="s">
        <v>1591</v>
      </c>
      <c r="H43" s="73"/>
      <c r="L43" s="73"/>
      <c r="M43" s="73"/>
    </row>
    <row r="44" spans="1:13" x14ac:dyDescent="0.25">
      <c r="A44" s="88" t="s">
        <v>2198</v>
      </c>
      <c r="B44" s="76" t="s">
        <v>2199</v>
      </c>
      <c r="C44" s="76" t="s">
        <v>1591</v>
      </c>
      <c r="D44" s="76" t="s">
        <v>1591</v>
      </c>
      <c r="E44" s="76" t="s">
        <v>1591</v>
      </c>
      <c r="H44" s="73"/>
      <c r="L44" s="73"/>
      <c r="M44" s="73"/>
    </row>
    <row r="45" spans="1:13" x14ac:dyDescent="0.25">
      <c r="A45" s="88" t="s">
        <v>2200</v>
      </c>
      <c r="B45" s="76" t="s">
        <v>2201</v>
      </c>
      <c r="C45" s="76" t="s">
        <v>1591</v>
      </c>
      <c r="D45" s="76" t="s">
        <v>1591</v>
      </c>
      <c r="E45" s="76" t="s">
        <v>1591</v>
      </c>
      <c r="H45" s="73"/>
      <c r="L45" s="73"/>
      <c r="M45" s="73"/>
    </row>
    <row r="46" spans="1:13" x14ac:dyDescent="0.25">
      <c r="A46" s="88" t="s">
        <v>2202</v>
      </c>
      <c r="B46" s="76" t="s">
        <v>2203</v>
      </c>
      <c r="C46" s="76" t="s">
        <v>1591</v>
      </c>
      <c r="D46" s="76" t="s">
        <v>1591</v>
      </c>
      <c r="E46" s="76" t="s">
        <v>1591</v>
      </c>
      <c r="H46" s="73"/>
      <c r="L46" s="73"/>
      <c r="M46" s="73"/>
    </row>
    <row r="47" spans="1:13" x14ac:dyDescent="0.25">
      <c r="A47" s="88" t="s">
        <v>2204</v>
      </c>
      <c r="B47" s="76" t="s">
        <v>2205</v>
      </c>
      <c r="C47" s="76" t="s">
        <v>1591</v>
      </c>
      <c r="D47" s="76" t="s">
        <v>1591</v>
      </c>
      <c r="E47" s="76" t="s">
        <v>1591</v>
      </c>
      <c r="H47" s="73"/>
      <c r="L47" s="73"/>
      <c r="M47" s="73"/>
    </row>
    <row r="48" spans="1:13" x14ac:dyDescent="0.25">
      <c r="A48" s="88" t="s">
        <v>2206</v>
      </c>
      <c r="B48" s="76" t="s">
        <v>2207</v>
      </c>
      <c r="C48" s="76" t="s">
        <v>1591</v>
      </c>
      <c r="D48" s="76" t="s">
        <v>1591</v>
      </c>
      <c r="E48" s="76" t="s">
        <v>1591</v>
      </c>
      <c r="H48" s="73"/>
      <c r="L48" s="73"/>
      <c r="M48" s="73"/>
    </row>
    <row r="49" spans="1:13" x14ac:dyDescent="0.25">
      <c r="A49" s="88" t="s">
        <v>2208</v>
      </c>
      <c r="B49" s="76" t="s">
        <v>2209</v>
      </c>
      <c r="C49" s="76" t="s">
        <v>1591</v>
      </c>
      <c r="D49" s="76" t="s">
        <v>1591</v>
      </c>
      <c r="E49" s="76" t="s">
        <v>1591</v>
      </c>
      <c r="H49" s="73"/>
      <c r="L49" s="73"/>
      <c r="M49" s="73"/>
    </row>
    <row r="50" spans="1:13" x14ac:dyDescent="0.25">
      <c r="A50" s="88" t="s">
        <v>2210</v>
      </c>
      <c r="B50" s="76" t="s">
        <v>2211</v>
      </c>
      <c r="C50" s="76" t="s">
        <v>1591</v>
      </c>
      <c r="D50" s="76" t="s">
        <v>1591</v>
      </c>
      <c r="E50" s="76" t="s">
        <v>1591</v>
      </c>
      <c r="H50" s="73"/>
      <c r="L50" s="73"/>
      <c r="M50" s="73"/>
    </row>
    <row r="51" spans="1:13" x14ac:dyDescent="0.25">
      <c r="A51" s="88" t="s">
        <v>2212</v>
      </c>
      <c r="B51" s="76" t="s">
        <v>2213</v>
      </c>
      <c r="C51" s="76" t="s">
        <v>1591</v>
      </c>
      <c r="D51" s="76" t="s">
        <v>1591</v>
      </c>
      <c r="E51" s="76" t="s">
        <v>1591</v>
      </c>
      <c r="H51" s="73"/>
      <c r="L51" s="73"/>
      <c r="M51" s="73"/>
    </row>
    <row r="52" spans="1:13" x14ac:dyDescent="0.25">
      <c r="A52" s="88" t="s">
        <v>2214</v>
      </c>
      <c r="B52" s="76" t="s">
        <v>2215</v>
      </c>
      <c r="C52" s="76" t="s">
        <v>1591</v>
      </c>
      <c r="D52" s="76" t="s">
        <v>1591</v>
      </c>
      <c r="E52" s="76" t="s">
        <v>1591</v>
      </c>
      <c r="H52" s="73"/>
      <c r="L52" s="73"/>
      <c r="M52" s="73"/>
    </row>
    <row r="53" spans="1:13" x14ac:dyDescent="0.25">
      <c r="A53" s="88" t="s">
        <v>2216</v>
      </c>
      <c r="B53" s="76" t="s">
        <v>2217</v>
      </c>
      <c r="C53" s="76" t="s">
        <v>1591</v>
      </c>
      <c r="D53" s="76" t="s">
        <v>1591</v>
      </c>
      <c r="E53" s="76" t="s">
        <v>1591</v>
      </c>
      <c r="H53" s="73"/>
      <c r="L53" s="73"/>
      <c r="M53" s="73"/>
    </row>
    <row r="54" spans="1:13" x14ac:dyDescent="0.25">
      <c r="A54" s="88" t="s">
        <v>2218</v>
      </c>
      <c r="B54" s="76" t="s">
        <v>2219</v>
      </c>
      <c r="C54" s="76" t="s">
        <v>1591</v>
      </c>
      <c r="D54" s="76" t="s">
        <v>1591</v>
      </c>
      <c r="E54" s="76" t="s">
        <v>1591</v>
      </c>
      <c r="H54" s="73"/>
      <c r="L54" s="73"/>
      <c r="M54" s="73"/>
    </row>
    <row r="55" spans="1:13" x14ac:dyDescent="0.25">
      <c r="A55" s="88" t="s">
        <v>2220</v>
      </c>
      <c r="B55" s="76" t="s">
        <v>2221</v>
      </c>
      <c r="C55" s="76" t="s">
        <v>1591</v>
      </c>
      <c r="D55" s="76" t="s">
        <v>1591</v>
      </c>
      <c r="E55" s="76" t="s">
        <v>1591</v>
      </c>
      <c r="H55" s="73"/>
      <c r="L55" s="73"/>
      <c r="M55" s="73"/>
    </row>
    <row r="56" spans="1:13" x14ac:dyDescent="0.25">
      <c r="A56" s="88" t="s">
        <v>2222</v>
      </c>
      <c r="B56" s="76" t="s">
        <v>2223</v>
      </c>
      <c r="C56" s="76" t="s">
        <v>1591</v>
      </c>
      <c r="D56" s="76" t="s">
        <v>1591</v>
      </c>
      <c r="E56" s="76" t="s">
        <v>1591</v>
      </c>
      <c r="H56" s="73"/>
      <c r="L56" s="73"/>
      <c r="M56" s="73"/>
    </row>
    <row r="57" spans="1:13" x14ac:dyDescent="0.25">
      <c r="A57" s="88" t="s">
        <v>2224</v>
      </c>
      <c r="B57" s="76" t="s">
        <v>2225</v>
      </c>
      <c r="C57" s="76" t="s">
        <v>1591</v>
      </c>
      <c r="D57" s="76" t="s">
        <v>1591</v>
      </c>
      <c r="E57" s="76" t="s">
        <v>1591</v>
      </c>
      <c r="H57" s="73"/>
      <c r="L57" s="73"/>
      <c r="M57" s="73"/>
    </row>
    <row r="58" spans="1:13" x14ac:dyDescent="0.25">
      <c r="A58" s="88" t="s">
        <v>2226</v>
      </c>
      <c r="B58" s="76" t="s">
        <v>2227</v>
      </c>
      <c r="C58" s="76" t="s">
        <v>1591</v>
      </c>
      <c r="D58" s="76" t="s">
        <v>1591</v>
      </c>
      <c r="E58" s="76" t="s">
        <v>1591</v>
      </c>
      <c r="H58" s="73"/>
      <c r="L58" s="73"/>
      <c r="M58" s="73"/>
    </row>
    <row r="59" spans="1:13" x14ac:dyDescent="0.25">
      <c r="A59" s="88" t="s">
        <v>2228</v>
      </c>
      <c r="B59" s="76" t="s">
        <v>2229</v>
      </c>
      <c r="C59" s="76" t="s">
        <v>1591</v>
      </c>
      <c r="D59" s="76" t="s">
        <v>1591</v>
      </c>
      <c r="E59" s="76" t="s">
        <v>1591</v>
      </c>
      <c r="H59" s="73"/>
      <c r="L59" s="73"/>
      <c r="M59" s="73"/>
    </row>
    <row r="60" spans="1:13" x14ac:dyDescent="0.25">
      <c r="A60" s="88" t="s">
        <v>2230</v>
      </c>
      <c r="H60" s="73"/>
      <c r="L60" s="73"/>
      <c r="M60" s="73"/>
    </row>
    <row r="61" spans="1:13" x14ac:dyDescent="0.25">
      <c r="A61" s="88" t="s">
        <v>2231</v>
      </c>
      <c r="H61" s="73"/>
      <c r="L61" s="73"/>
      <c r="M61" s="73"/>
    </row>
    <row r="62" spans="1:13" x14ac:dyDescent="0.25">
      <c r="A62" s="88" t="s">
        <v>2232</v>
      </c>
      <c r="H62" s="73"/>
      <c r="L62" s="73"/>
      <c r="M62" s="73"/>
    </row>
    <row r="63" spans="1:13" x14ac:dyDescent="0.25">
      <c r="A63" s="88" t="s">
        <v>2233</v>
      </c>
      <c r="H63" s="73"/>
      <c r="L63" s="73"/>
      <c r="M63" s="73"/>
    </row>
    <row r="64" spans="1:13" x14ac:dyDescent="0.25">
      <c r="A64" s="88" t="s">
        <v>2234</v>
      </c>
      <c r="H64" s="73"/>
      <c r="L64" s="73"/>
      <c r="M64" s="73"/>
    </row>
    <row r="65" spans="1:14" x14ac:dyDescent="0.25">
      <c r="A65" s="88" t="s">
        <v>2235</v>
      </c>
      <c r="H65" s="73"/>
      <c r="L65" s="73"/>
      <c r="M65" s="73"/>
    </row>
    <row r="66" spans="1:14" x14ac:dyDescent="0.25">
      <c r="A66" s="88" t="s">
        <v>2236</v>
      </c>
      <c r="H66" s="73"/>
      <c r="L66" s="73"/>
      <c r="M66" s="73"/>
    </row>
    <row r="67" spans="1:14" x14ac:dyDescent="0.25">
      <c r="A67" s="88" t="s">
        <v>2237</v>
      </c>
      <c r="H67" s="73"/>
      <c r="L67" s="73"/>
      <c r="M67" s="73"/>
    </row>
    <row r="68" spans="1:14" x14ac:dyDescent="0.25">
      <c r="A68" s="88" t="s">
        <v>2238</v>
      </c>
      <c r="H68" s="73"/>
      <c r="L68" s="73"/>
      <c r="M68" s="73"/>
    </row>
    <row r="69" spans="1:14" x14ac:dyDescent="0.25">
      <c r="A69" s="88" t="s">
        <v>2239</v>
      </c>
      <c r="H69" s="73"/>
      <c r="L69" s="73"/>
      <c r="M69" s="73"/>
    </row>
    <row r="70" spans="1:14" x14ac:dyDescent="0.25">
      <c r="A70" s="88" t="s">
        <v>2240</v>
      </c>
      <c r="H70" s="73"/>
      <c r="L70" s="73"/>
      <c r="M70" s="73"/>
    </row>
    <row r="71" spans="1:14" x14ac:dyDescent="0.25">
      <c r="A71" s="88" t="s">
        <v>2241</v>
      </c>
      <c r="H71" s="73"/>
      <c r="L71" s="73"/>
      <c r="M71" s="73"/>
    </row>
    <row r="72" spans="1:14" x14ac:dyDescent="0.25">
      <c r="A72" s="88" t="s">
        <v>2242</v>
      </c>
      <c r="H72" s="73"/>
      <c r="L72" s="73"/>
      <c r="M72" s="73"/>
    </row>
    <row r="73" spans="1:14" ht="18.75" x14ac:dyDescent="0.25">
      <c r="A73" s="86"/>
      <c r="B73" s="85" t="s">
        <v>2139</v>
      </c>
      <c r="C73" s="86"/>
      <c r="D73" s="86"/>
      <c r="E73" s="86"/>
      <c r="F73" s="86"/>
      <c r="G73" s="86"/>
      <c r="H73" s="73"/>
    </row>
    <row r="74" spans="1:14" ht="15" customHeight="1" x14ac:dyDescent="0.25">
      <c r="A74" s="93"/>
      <c r="B74" s="92" t="s">
        <v>1588</v>
      </c>
      <c r="C74" s="93" t="s">
        <v>2243</v>
      </c>
      <c r="D74" s="93" t="s">
        <v>2244</v>
      </c>
      <c r="E74" s="94" t="s">
        <v>2245</v>
      </c>
      <c r="F74" s="94" t="s">
        <v>2246</v>
      </c>
      <c r="G74" s="93" t="s">
        <v>2247</v>
      </c>
      <c r="H74" s="74"/>
      <c r="I74" s="74"/>
      <c r="J74" s="74"/>
      <c r="K74" s="74"/>
      <c r="L74" s="74"/>
      <c r="M74" s="74"/>
      <c r="N74" s="74"/>
    </row>
    <row r="75" spans="1:14" x14ac:dyDescent="0.25">
      <c r="A75" s="88" t="s">
        <v>2248</v>
      </c>
      <c r="B75" s="88" t="s">
        <v>2249</v>
      </c>
      <c r="C75" s="155" t="s">
        <v>1591</v>
      </c>
      <c r="D75" s="155" t="s">
        <v>1591</v>
      </c>
      <c r="E75" s="155" t="s">
        <v>1591</v>
      </c>
      <c r="F75" s="155" t="s">
        <v>1591</v>
      </c>
      <c r="G75" s="155" t="s">
        <v>1591</v>
      </c>
      <c r="H75" s="73"/>
    </row>
    <row r="76" spans="1:14" x14ac:dyDescent="0.25">
      <c r="A76" s="88" t="s">
        <v>2250</v>
      </c>
      <c r="B76" s="88" t="s">
        <v>2127</v>
      </c>
      <c r="C76" s="155" t="s">
        <v>1591</v>
      </c>
      <c r="D76" s="155" t="s">
        <v>1591</v>
      </c>
      <c r="E76" s="155" t="s">
        <v>1591</v>
      </c>
      <c r="F76" s="155" t="s">
        <v>1591</v>
      </c>
      <c r="G76" s="155" t="s">
        <v>1591</v>
      </c>
    </row>
    <row r="77" spans="1:14" ht="60" x14ac:dyDescent="0.25">
      <c r="A77" s="88" t="s">
        <v>2251</v>
      </c>
      <c r="G77" s="88" t="s">
        <v>2252</v>
      </c>
      <c r="H77" s="73"/>
    </row>
    <row r="78" spans="1:14" x14ac:dyDescent="0.25">
      <c r="A78" s="88" t="s">
        <v>2253</v>
      </c>
      <c r="H78" s="73"/>
    </row>
    <row r="79" spans="1:14" x14ac:dyDescent="0.25">
      <c r="A79" s="88" t="s">
        <v>2254</v>
      </c>
      <c r="H79" s="73"/>
    </row>
    <row r="80" spans="1:14" x14ac:dyDescent="0.25">
      <c r="A80" s="88" t="s">
        <v>2255</v>
      </c>
      <c r="H80" s="73"/>
    </row>
    <row r="81" spans="1:8" x14ac:dyDescent="0.25">
      <c r="A81" s="93"/>
      <c r="B81" s="92" t="s">
        <v>2256</v>
      </c>
      <c r="C81" s="93" t="s">
        <v>866</v>
      </c>
      <c r="D81" s="93" t="s">
        <v>867</v>
      </c>
      <c r="E81" s="94" t="s">
        <v>1601</v>
      </c>
      <c r="F81" s="94" t="s">
        <v>1793</v>
      </c>
      <c r="G81" s="94" t="s">
        <v>2257</v>
      </c>
      <c r="H81" s="73"/>
    </row>
    <row r="82" spans="1:8" x14ac:dyDescent="0.25">
      <c r="A82" s="88" t="s">
        <v>2258</v>
      </c>
      <c r="B82" s="88" t="s">
        <v>2259</v>
      </c>
      <c r="C82" s="161" t="s">
        <v>1591</v>
      </c>
      <c r="D82" s="161" t="s">
        <v>1591</v>
      </c>
      <c r="E82" s="161" t="s">
        <v>1591</v>
      </c>
      <c r="F82" s="161" t="s">
        <v>1591</v>
      </c>
      <c r="G82" s="161" t="s">
        <v>1591</v>
      </c>
      <c r="H82" s="73"/>
    </row>
    <row r="83" spans="1:8" x14ac:dyDescent="0.25">
      <c r="A83" s="88" t="s">
        <v>2260</v>
      </c>
      <c r="B83" s="88" t="s">
        <v>2261</v>
      </c>
      <c r="C83" s="161" t="s">
        <v>1591</v>
      </c>
      <c r="D83" s="161" t="s">
        <v>1591</v>
      </c>
      <c r="E83" s="161" t="s">
        <v>1591</v>
      </c>
      <c r="F83" s="161" t="s">
        <v>1591</v>
      </c>
      <c r="G83" s="161" t="s">
        <v>1591</v>
      </c>
      <c r="H83" s="73"/>
    </row>
    <row r="84" spans="1:8" x14ac:dyDescent="0.25">
      <c r="A84" s="88" t="s">
        <v>2262</v>
      </c>
      <c r="B84" s="88" t="s">
        <v>2263</v>
      </c>
      <c r="C84" s="161" t="s">
        <v>1591</v>
      </c>
      <c r="D84" s="161" t="s">
        <v>1591</v>
      </c>
      <c r="E84" s="161" t="s">
        <v>1591</v>
      </c>
      <c r="F84" s="161" t="s">
        <v>1591</v>
      </c>
      <c r="G84" s="161" t="s">
        <v>1591</v>
      </c>
      <c r="H84" s="73"/>
    </row>
    <row r="85" spans="1:8" x14ac:dyDescent="0.25">
      <c r="A85" s="88" t="s">
        <v>2264</v>
      </c>
      <c r="B85" s="88" t="s">
        <v>2265</v>
      </c>
      <c r="C85" s="161" t="s">
        <v>1591</v>
      </c>
      <c r="D85" s="161" t="s">
        <v>1591</v>
      </c>
      <c r="E85" s="161" t="s">
        <v>1591</v>
      </c>
      <c r="F85" s="161" t="s">
        <v>1591</v>
      </c>
      <c r="G85" s="161" t="s">
        <v>1591</v>
      </c>
      <c r="H85" s="73"/>
    </row>
    <row r="86" spans="1:8" x14ac:dyDescent="0.25">
      <c r="A86" s="88" t="s">
        <v>2266</v>
      </c>
      <c r="B86" s="88" t="s">
        <v>2267</v>
      </c>
      <c r="C86" s="161" t="s">
        <v>1591</v>
      </c>
      <c r="D86" s="161" t="s">
        <v>1591</v>
      </c>
      <c r="E86" s="161" t="s">
        <v>1591</v>
      </c>
      <c r="F86" s="161" t="s">
        <v>1591</v>
      </c>
      <c r="G86" s="161" t="s">
        <v>1591</v>
      </c>
      <c r="H86" s="73"/>
    </row>
    <row r="87" spans="1:8" x14ac:dyDescent="0.25">
      <c r="A87" s="88" t="s">
        <v>2268</v>
      </c>
      <c r="H87" s="73"/>
    </row>
    <row r="88" spans="1:8" x14ac:dyDescent="0.25">
      <c r="A88" s="88" t="s">
        <v>2269</v>
      </c>
      <c r="H88" s="73"/>
    </row>
    <row r="89" spans="1:8" x14ac:dyDescent="0.25">
      <c r="A89" s="88" t="s">
        <v>2270</v>
      </c>
      <c r="H89" s="73"/>
    </row>
    <row r="90" spans="1:8" x14ac:dyDescent="0.25">
      <c r="A90" s="88" t="s">
        <v>2271</v>
      </c>
      <c r="H90" s="73"/>
    </row>
    <row r="91" spans="1:8" x14ac:dyDescent="0.25">
      <c r="H91" s="73"/>
    </row>
    <row r="92" spans="1:8" x14ac:dyDescent="0.25">
      <c r="H92" s="73"/>
    </row>
    <row r="93" spans="1:8" x14ac:dyDescent="0.25">
      <c r="H93" s="73"/>
    </row>
    <row r="94" spans="1:8" x14ac:dyDescent="0.25">
      <c r="H94" s="73"/>
    </row>
    <row r="95" spans="1:8" x14ac:dyDescent="0.25">
      <c r="H95" s="73"/>
    </row>
    <row r="96" spans="1:8" x14ac:dyDescent="0.25">
      <c r="H96" s="73"/>
    </row>
    <row r="97" spans="8:8" x14ac:dyDescent="0.25">
      <c r="H97" s="73"/>
    </row>
    <row r="98" spans="8:8" x14ac:dyDescent="0.25">
      <c r="H98" s="73"/>
    </row>
    <row r="99" spans="8:8" x14ac:dyDescent="0.25">
      <c r="H99" s="73"/>
    </row>
    <row r="100" spans="8:8" x14ac:dyDescent="0.25">
      <c r="H100" s="73"/>
    </row>
    <row r="101" spans="8:8" x14ac:dyDescent="0.25">
      <c r="H101" s="73"/>
    </row>
    <row r="102" spans="8:8" x14ac:dyDescent="0.25">
      <c r="H102" s="73"/>
    </row>
    <row r="103" spans="8:8" x14ac:dyDescent="0.25">
      <c r="H103" s="73"/>
    </row>
    <row r="104" spans="8:8" x14ac:dyDescent="0.25">
      <c r="H104" s="73"/>
    </row>
    <row r="105" spans="8:8" x14ac:dyDescent="0.25">
      <c r="H105" s="73"/>
    </row>
    <row r="106" spans="8:8" x14ac:dyDescent="0.25">
      <c r="H106" s="73"/>
    </row>
    <row r="107" spans="8:8" x14ac:dyDescent="0.25">
      <c r="H107" s="73"/>
    </row>
    <row r="108" spans="8:8" x14ac:dyDescent="0.25">
      <c r="H108" s="73"/>
    </row>
    <row r="109" spans="8:8" x14ac:dyDescent="0.25">
      <c r="H109" s="73"/>
    </row>
    <row r="110" spans="8:8" x14ac:dyDescent="0.25">
      <c r="H110" s="73"/>
    </row>
    <row r="111" spans="8:8" x14ac:dyDescent="0.25">
      <c r="H111" s="73"/>
    </row>
    <row r="112" spans="8:8" x14ac:dyDescent="0.25">
      <c r="H112" s="73"/>
    </row>
  </sheetData>
  <mergeCells count="1">
    <mergeCell ref="A1:B1"/>
  </mergeCells>
  <hyperlinks>
    <hyperlink ref="B7" location="'E. Optional ECB-ECAIs data'!B12" display="1. Additional information on the programme" xr:uid="{00000000-0004-0000-0A00-000000000000}"/>
    <hyperlink ref="B8" location="'E. Optional ECB-ECAIs data'!B33" display="2.  Additional information on the swaps" xr:uid="{00000000-0004-0000-0A00-000001000000}"/>
    <hyperlink ref="B9" location="'E. Optional ECB-ECAIs data'!B73" display="3.  Additional information on the asset distribution" xr:uid="{00000000-0004-0000-0A00-000002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3" tint="9.9978637043366805E-2"/>
  </sheetPr>
  <dimension ref="A1:G628"/>
  <sheetViews>
    <sheetView workbookViewId="0"/>
  </sheetViews>
  <sheetFormatPr baseColWidth="10" defaultColWidth="8.85546875" defaultRowHeight="15" x14ac:dyDescent="0.25"/>
  <cols>
    <col min="1" max="1" width="14.85546875" style="2" customWidth="1"/>
    <col min="2" max="2" width="64.85546875" style="2" customWidth="1"/>
    <col min="3" max="4" width="41" style="2" customWidth="1"/>
    <col min="5" max="5" width="6.85546875" style="2" customWidth="1"/>
    <col min="6" max="7" width="41" style="2" customWidth="1"/>
    <col min="8" max="16384" width="8.85546875" style="2"/>
  </cols>
  <sheetData>
    <row r="1" spans="1:7" ht="31.5" x14ac:dyDescent="0.25">
      <c r="A1" s="1" t="s">
        <v>2272</v>
      </c>
      <c r="B1" s="1"/>
      <c r="C1" s="73"/>
      <c r="D1" s="73"/>
      <c r="E1" s="73"/>
      <c r="F1" s="22" t="s">
        <v>286</v>
      </c>
      <c r="G1" s="106"/>
    </row>
    <row r="2" spans="1:7" x14ac:dyDescent="0.25">
      <c r="A2" s="73"/>
      <c r="B2" s="75"/>
      <c r="C2" s="75"/>
      <c r="D2" s="73"/>
      <c r="E2" s="73"/>
      <c r="F2" s="73"/>
      <c r="G2" s="73"/>
    </row>
    <row r="3" spans="1:7" ht="18.75" x14ac:dyDescent="0.25">
      <c r="A3" s="77"/>
      <c r="B3" s="78" t="s">
        <v>287</v>
      </c>
      <c r="C3" s="121" t="s">
        <v>1585</v>
      </c>
      <c r="D3" s="77"/>
      <c r="E3" s="77"/>
      <c r="F3" s="73"/>
      <c r="G3" s="73"/>
    </row>
    <row r="4" spans="1:7" x14ac:dyDescent="0.25">
      <c r="A4" s="76"/>
      <c r="B4" s="76"/>
      <c r="C4" s="76"/>
      <c r="D4" s="76"/>
      <c r="E4" s="76"/>
      <c r="F4" s="73"/>
      <c r="G4" s="73"/>
    </row>
    <row r="5" spans="1:7" ht="18.75" x14ac:dyDescent="0.25">
      <c r="A5" s="79"/>
      <c r="B5" s="198" t="s">
        <v>2273</v>
      </c>
      <c r="C5" s="199"/>
      <c r="D5" s="76"/>
      <c r="E5" s="81"/>
      <c r="F5" s="73"/>
      <c r="G5" s="73"/>
    </row>
    <row r="6" spans="1:7" x14ac:dyDescent="0.25">
      <c r="A6" s="142"/>
      <c r="B6" s="200" t="s">
        <v>2274</v>
      </c>
      <c r="C6" s="200"/>
      <c r="D6" s="143"/>
      <c r="E6" s="76"/>
      <c r="F6" s="73"/>
      <c r="G6" s="73"/>
    </row>
    <row r="7" spans="1:7" x14ac:dyDescent="0.25">
      <c r="A7" s="76"/>
      <c r="B7" s="201" t="s">
        <v>2275</v>
      </c>
      <c r="C7" s="202"/>
      <c r="D7" s="143"/>
      <c r="E7" s="76"/>
      <c r="F7" s="73"/>
      <c r="G7" s="73"/>
    </row>
    <row r="8" spans="1:7" x14ac:dyDescent="0.25">
      <c r="A8" s="76"/>
      <c r="B8" s="203" t="s">
        <v>2276</v>
      </c>
      <c r="C8" s="204"/>
      <c r="D8" s="143"/>
      <c r="E8" s="76"/>
      <c r="F8" s="73"/>
      <c r="G8" s="73"/>
    </row>
    <row r="9" spans="1:7" x14ac:dyDescent="0.25">
      <c r="A9" s="76"/>
      <c r="B9" s="205" t="s">
        <v>2277</v>
      </c>
      <c r="C9" s="206"/>
      <c r="D9" s="76"/>
      <c r="E9" s="76"/>
      <c r="F9" s="76"/>
      <c r="G9" s="76"/>
    </row>
    <row r="10" spans="1:7" x14ac:dyDescent="0.25">
      <c r="A10" s="76"/>
      <c r="B10" s="144"/>
      <c r="C10" s="145"/>
      <c r="D10" s="76"/>
      <c r="E10" s="76"/>
      <c r="F10" s="76"/>
      <c r="G10" s="76"/>
    </row>
    <row r="11" spans="1:7" x14ac:dyDescent="0.25">
      <c r="A11" s="76"/>
      <c r="B11" s="84"/>
      <c r="C11" s="76"/>
      <c r="D11" s="76"/>
      <c r="E11" s="76"/>
      <c r="F11" s="76"/>
      <c r="G11" s="76"/>
    </row>
    <row r="12" spans="1:7" x14ac:dyDescent="0.25">
      <c r="A12" s="76"/>
      <c r="B12" s="84"/>
      <c r="C12" s="76"/>
      <c r="D12" s="76"/>
      <c r="E12" s="76"/>
      <c r="F12" s="76"/>
      <c r="G12" s="76"/>
    </row>
    <row r="13" spans="1:7" ht="18.75" customHeight="1" x14ac:dyDescent="0.25">
      <c r="A13" s="85"/>
      <c r="B13" s="197" t="s">
        <v>2274</v>
      </c>
      <c r="C13" s="197"/>
      <c r="D13" s="85"/>
      <c r="E13" s="85"/>
      <c r="F13" s="85"/>
      <c r="G13" s="85"/>
    </row>
    <row r="14" spans="1:7" x14ac:dyDescent="0.25">
      <c r="A14" s="93"/>
      <c r="B14" s="93" t="s">
        <v>2278</v>
      </c>
      <c r="C14" s="93" t="s">
        <v>339</v>
      </c>
      <c r="D14" s="93" t="s">
        <v>2279</v>
      </c>
      <c r="E14" s="93"/>
      <c r="F14" s="93" t="s">
        <v>2280</v>
      </c>
      <c r="G14" s="93" t="s">
        <v>2281</v>
      </c>
    </row>
    <row r="15" spans="1:7" x14ac:dyDescent="0.25">
      <c r="A15" s="88" t="s">
        <v>2282</v>
      </c>
      <c r="B15" s="116" t="s">
        <v>2283</v>
      </c>
      <c r="C15" s="71" t="s">
        <v>1591</v>
      </c>
      <c r="D15" s="100" t="s">
        <v>1591</v>
      </c>
      <c r="F15" s="101" t="str">
        <f>IF(OR('B1. HTT Mortgage Assets'!$C$15=0,C15="[For completion]"),"",C15/'B1. HTT Mortgage Assets'!$C$15)</f>
        <v/>
      </c>
      <c r="G15" s="101" t="str">
        <f>IF(OR('B1. HTT Mortgage Assets'!$F$28=0,D15="[For completion]"),"",D15/'B1. HTT Mortgage Assets'!$F$28)</f>
        <v/>
      </c>
    </row>
    <row r="16" spans="1:7" x14ac:dyDescent="0.25">
      <c r="A16" s="88" t="s">
        <v>2284</v>
      </c>
      <c r="B16" s="88" t="s">
        <v>2285</v>
      </c>
      <c r="C16" s="71" t="s">
        <v>1591</v>
      </c>
      <c r="D16" s="100" t="s">
        <v>1591</v>
      </c>
      <c r="F16" s="101" t="str">
        <f>IF(OR('B1. HTT Mortgage Assets'!$C$15=0,C16="[For completion]"),"",C16/'B1. HTT Mortgage Assets'!$C$15)</f>
        <v/>
      </c>
      <c r="G16" s="101" t="str">
        <f>IF(OR('B1. HTT Mortgage Assets'!$F$28=0,D16="[For completion]"),"",D16/'B1. HTT Mortgage Assets'!$F$28)</f>
        <v/>
      </c>
    </row>
    <row r="17" spans="1:7" x14ac:dyDescent="0.25">
      <c r="A17" s="88" t="s">
        <v>2286</v>
      </c>
      <c r="B17" s="88" t="s">
        <v>2287</v>
      </c>
      <c r="C17" s="71" t="s">
        <v>1591</v>
      </c>
      <c r="D17" s="100" t="s">
        <v>1591</v>
      </c>
      <c r="F17" s="101" t="str">
        <f>IF(OR('B1. HTT Mortgage Assets'!$C$15=0,C17="[For completion]"),"",C17/'B1. HTT Mortgage Assets'!$C$15)</f>
        <v/>
      </c>
      <c r="G17" s="101" t="str">
        <f>IF(OR('B1. HTT Mortgage Assets'!$F$28=0,D17="[For completion]"),"",D17/'B1. HTT Mortgage Assets'!$F$28)</f>
        <v/>
      </c>
    </row>
    <row r="18" spans="1:7" x14ac:dyDescent="0.25">
      <c r="A18" s="88" t="s">
        <v>2288</v>
      </c>
      <c r="B18" s="88" t="s">
        <v>2289</v>
      </c>
      <c r="C18" s="104">
        <f>SUM(C15:C17)</f>
        <v>0</v>
      </c>
      <c r="D18" s="123">
        <f>SUM(D15:D17)</f>
        <v>0</v>
      </c>
      <c r="F18" s="101">
        <f>SUM(F15:F17)</f>
        <v>0</v>
      </c>
      <c r="G18" s="101">
        <f>SUM(G15:G17)</f>
        <v>0</v>
      </c>
    </row>
    <row r="19" spans="1:7" x14ac:dyDescent="0.25">
      <c r="A19" s="88" t="s">
        <v>2290</v>
      </c>
      <c r="B19" s="88" t="s">
        <v>2291</v>
      </c>
      <c r="C19" s="76" t="s">
        <v>1591</v>
      </c>
      <c r="D19" s="76"/>
      <c r="F19" s="76"/>
      <c r="G19" s="76"/>
    </row>
    <row r="20" spans="1:7" x14ac:dyDescent="0.25">
      <c r="A20" s="88" t="s">
        <v>2292</v>
      </c>
      <c r="B20" s="105" t="s">
        <v>382</v>
      </c>
      <c r="C20" s="76"/>
      <c r="D20" s="76"/>
      <c r="F20" s="76"/>
      <c r="G20" s="76"/>
    </row>
    <row r="21" spans="1:7" x14ac:dyDescent="0.25">
      <c r="A21" s="88" t="s">
        <v>2293</v>
      </c>
      <c r="B21" s="105" t="s">
        <v>382</v>
      </c>
      <c r="C21" s="76"/>
      <c r="D21" s="76"/>
      <c r="F21" s="76"/>
      <c r="G21" s="76"/>
    </row>
    <row r="22" spans="1:7" x14ac:dyDescent="0.25">
      <c r="A22" s="88" t="s">
        <v>2294</v>
      </c>
      <c r="B22" s="105" t="s">
        <v>382</v>
      </c>
      <c r="C22" s="76"/>
      <c r="D22" s="76"/>
      <c r="F22" s="76"/>
      <c r="G22" s="76"/>
    </row>
    <row r="23" spans="1:7" x14ac:dyDescent="0.25">
      <c r="A23" s="88" t="s">
        <v>2295</v>
      </c>
      <c r="B23" s="105" t="s">
        <v>382</v>
      </c>
      <c r="C23" s="76"/>
      <c r="D23" s="76"/>
      <c r="F23" s="76"/>
      <c r="G23" s="76"/>
    </row>
    <row r="24" spans="1:7" ht="18.75" x14ac:dyDescent="0.25">
      <c r="A24" s="85"/>
      <c r="B24" s="197" t="s">
        <v>2275</v>
      </c>
      <c r="C24" s="197"/>
      <c r="D24" s="85"/>
      <c r="E24" s="85"/>
      <c r="F24" s="85"/>
      <c r="G24" s="85"/>
    </row>
    <row r="25" spans="1:7" x14ac:dyDescent="0.25">
      <c r="A25" s="93"/>
      <c r="B25" s="93" t="s">
        <v>2296</v>
      </c>
      <c r="C25" s="93" t="s">
        <v>339</v>
      </c>
      <c r="D25" s="93"/>
      <c r="E25" s="93"/>
      <c r="F25" s="93" t="s">
        <v>2297</v>
      </c>
      <c r="G25" s="93"/>
    </row>
    <row r="26" spans="1:7" x14ac:dyDescent="0.25">
      <c r="A26" s="88" t="s">
        <v>2298</v>
      </c>
      <c r="B26" s="88" t="s">
        <v>832</v>
      </c>
      <c r="C26" s="71" t="s">
        <v>1591</v>
      </c>
      <c r="D26" s="71"/>
      <c r="E26" s="76"/>
      <c r="F26" s="101" t="str">
        <f>IF($C$29=0,"",IF(C26="[For completion]","",C26/$C$29))</f>
        <v/>
      </c>
    </row>
    <row r="27" spans="1:7" x14ac:dyDescent="0.25">
      <c r="A27" s="88" t="s">
        <v>2299</v>
      </c>
      <c r="B27" s="88" t="s">
        <v>834</v>
      </c>
      <c r="C27" s="71" t="s">
        <v>1591</v>
      </c>
      <c r="D27" s="71"/>
      <c r="E27" s="76"/>
      <c r="F27" s="101" t="str">
        <f>IF($C$29=0,"",IF(C27="[For completion]","",C27/$C$29))</f>
        <v/>
      </c>
    </row>
    <row r="28" spans="1:7" x14ac:dyDescent="0.25">
      <c r="A28" s="88" t="s">
        <v>2300</v>
      </c>
      <c r="B28" s="88" t="s">
        <v>378</v>
      </c>
      <c r="C28" s="71" t="s">
        <v>1591</v>
      </c>
      <c r="D28" s="71"/>
      <c r="E28" s="76"/>
      <c r="F28" s="101" t="str">
        <f>IF($C$29=0,"",IF(C28="[For completion]","",C28/$C$29))</f>
        <v/>
      </c>
    </row>
    <row r="29" spans="1:7" x14ac:dyDescent="0.25">
      <c r="A29" s="88" t="s">
        <v>2301</v>
      </c>
      <c r="B29" s="103" t="s">
        <v>380</v>
      </c>
      <c r="C29" s="104">
        <f>SUM(C26:C28)</f>
        <v>0</v>
      </c>
      <c r="D29" s="76"/>
      <c r="E29" s="76"/>
      <c r="F29" s="98">
        <f>SUM(F26:F28)</f>
        <v>0</v>
      </c>
    </row>
    <row r="30" spans="1:7" x14ac:dyDescent="0.25">
      <c r="A30" s="88" t="s">
        <v>2302</v>
      </c>
      <c r="B30" s="114" t="s">
        <v>840</v>
      </c>
      <c r="C30" s="71"/>
      <c r="D30" s="76"/>
      <c r="E30" s="76"/>
      <c r="F30" s="101" t="str">
        <f>IF($C$29=0,"",IF(C30="[For completion]","",C30/$C$29))</f>
        <v/>
      </c>
    </row>
    <row r="31" spans="1:7" x14ac:dyDescent="0.25">
      <c r="A31" s="88" t="s">
        <v>2303</v>
      </c>
      <c r="B31" s="114" t="s">
        <v>2304</v>
      </c>
      <c r="C31" s="71"/>
      <c r="D31" s="76"/>
      <c r="E31" s="76"/>
      <c r="F31" s="101" t="str">
        <f t="shared" ref="F31:F39" si="0">IF($C$29=0,"",IF(C31="[For completion]","",C31/$C$29))</f>
        <v/>
      </c>
      <c r="G31" s="81"/>
    </row>
    <row r="32" spans="1:7" x14ac:dyDescent="0.25">
      <c r="A32" s="88" t="s">
        <v>2305</v>
      </c>
      <c r="B32" s="114" t="s">
        <v>2306</v>
      </c>
      <c r="C32" s="71"/>
      <c r="D32" s="76"/>
      <c r="E32" s="76"/>
      <c r="F32" s="101" t="str">
        <f>IF($C$29=0,"",IF(C32="[For completion]","",C32/$C$29))</f>
        <v/>
      </c>
      <c r="G32" s="81"/>
    </row>
    <row r="33" spans="1:7" x14ac:dyDescent="0.25">
      <c r="A33" s="88" t="s">
        <v>2307</v>
      </c>
      <c r="B33" s="114" t="s">
        <v>2308</v>
      </c>
      <c r="C33" s="71"/>
      <c r="D33" s="76"/>
      <c r="E33" s="76"/>
      <c r="F33" s="101" t="str">
        <f t="shared" si="0"/>
        <v/>
      </c>
      <c r="G33" s="81"/>
    </row>
    <row r="34" spans="1:7" x14ac:dyDescent="0.25">
      <c r="A34" s="88" t="s">
        <v>2309</v>
      </c>
      <c r="B34" s="114" t="s">
        <v>2310</v>
      </c>
      <c r="C34" s="71"/>
      <c r="D34" s="76"/>
      <c r="E34" s="76"/>
      <c r="F34" s="101" t="str">
        <f t="shared" si="0"/>
        <v/>
      </c>
      <c r="G34" s="81"/>
    </row>
    <row r="35" spans="1:7" x14ac:dyDescent="0.25">
      <c r="A35" s="88" t="s">
        <v>2311</v>
      </c>
      <c r="B35" s="114" t="s">
        <v>2312</v>
      </c>
      <c r="C35" s="71"/>
      <c r="D35" s="76"/>
      <c r="E35" s="76"/>
      <c r="F35" s="101" t="str">
        <f t="shared" si="0"/>
        <v/>
      </c>
      <c r="G35" s="81"/>
    </row>
    <row r="36" spans="1:7" x14ac:dyDescent="0.25">
      <c r="A36" s="88" t="s">
        <v>2313</v>
      </c>
      <c r="B36" s="114" t="s">
        <v>2314</v>
      </c>
      <c r="C36" s="71"/>
      <c r="D36" s="76"/>
      <c r="E36" s="76"/>
      <c r="F36" s="101" t="str">
        <f t="shared" si="0"/>
        <v/>
      </c>
      <c r="G36" s="81"/>
    </row>
    <row r="37" spans="1:7" x14ac:dyDescent="0.25">
      <c r="A37" s="88" t="s">
        <v>2315</v>
      </c>
      <c r="B37" s="114" t="s">
        <v>2316</v>
      </c>
      <c r="C37" s="71"/>
      <c r="D37" s="76"/>
      <c r="E37" s="76"/>
      <c r="F37" s="101" t="str">
        <f t="shared" si="0"/>
        <v/>
      </c>
      <c r="G37" s="81"/>
    </row>
    <row r="38" spans="1:7" x14ac:dyDescent="0.25">
      <c r="A38" s="88" t="s">
        <v>2317</v>
      </c>
      <c r="B38" s="114" t="s">
        <v>2318</v>
      </c>
      <c r="C38" s="71"/>
      <c r="D38" s="76"/>
      <c r="F38" s="101" t="str">
        <f t="shared" si="0"/>
        <v/>
      </c>
      <c r="G38" s="81"/>
    </row>
    <row r="39" spans="1:7" x14ac:dyDescent="0.25">
      <c r="A39" s="88" t="s">
        <v>2319</v>
      </c>
      <c r="B39" s="114" t="s">
        <v>2320</v>
      </c>
      <c r="C39" s="71"/>
      <c r="D39" s="76"/>
      <c r="F39" s="101" t="str">
        <f t="shared" si="0"/>
        <v/>
      </c>
      <c r="G39" s="76"/>
    </row>
    <row r="40" spans="1:7" x14ac:dyDescent="0.25">
      <c r="A40" s="88" t="s">
        <v>2321</v>
      </c>
      <c r="B40" s="105" t="s">
        <v>382</v>
      </c>
      <c r="C40" s="146"/>
      <c r="D40" s="74"/>
      <c r="F40" s="76"/>
      <c r="G40" s="76"/>
    </row>
    <row r="41" spans="1:7" x14ac:dyDescent="0.25">
      <c r="A41" s="88" t="s">
        <v>2322</v>
      </c>
      <c r="B41" s="105" t="s">
        <v>382</v>
      </c>
      <c r="C41" s="146"/>
      <c r="D41" s="74"/>
      <c r="E41" s="74"/>
      <c r="F41" s="76"/>
      <c r="G41" s="76"/>
    </row>
    <row r="42" spans="1:7" x14ac:dyDescent="0.25">
      <c r="A42" s="88" t="s">
        <v>2323</v>
      </c>
      <c r="B42" s="105" t="s">
        <v>382</v>
      </c>
      <c r="C42" s="146"/>
      <c r="D42" s="74"/>
      <c r="E42" s="74"/>
      <c r="F42" s="76"/>
      <c r="G42" s="76"/>
    </row>
    <row r="43" spans="1:7" x14ac:dyDescent="0.25">
      <c r="A43" s="88" t="s">
        <v>2324</v>
      </c>
      <c r="B43" s="105" t="s">
        <v>382</v>
      </c>
      <c r="C43" s="146"/>
      <c r="D43" s="74"/>
      <c r="E43" s="74"/>
      <c r="F43" s="76"/>
      <c r="G43" s="76"/>
    </row>
    <row r="44" spans="1:7" x14ac:dyDescent="0.25">
      <c r="A44" s="88" t="s">
        <v>2325</v>
      </c>
      <c r="B44" s="105" t="s">
        <v>382</v>
      </c>
      <c r="C44" s="146"/>
      <c r="D44" s="74"/>
      <c r="E44" s="74"/>
      <c r="F44" s="76"/>
      <c r="G44" s="76"/>
    </row>
    <row r="45" spans="1:7" x14ac:dyDescent="0.25">
      <c r="A45" s="88" t="s">
        <v>2326</v>
      </c>
      <c r="B45" s="105" t="s">
        <v>382</v>
      </c>
      <c r="C45" s="146"/>
      <c r="D45" s="74"/>
      <c r="E45" s="74"/>
      <c r="F45" s="76"/>
      <c r="G45" s="76"/>
    </row>
    <row r="46" spans="1:7" x14ac:dyDescent="0.25">
      <c r="A46" s="88" t="s">
        <v>2327</v>
      </c>
      <c r="B46" s="105" t="s">
        <v>382</v>
      </c>
      <c r="C46" s="146"/>
      <c r="D46" s="74"/>
      <c r="E46" s="74"/>
      <c r="F46" s="76"/>
    </row>
    <row r="47" spans="1:7" x14ac:dyDescent="0.25">
      <c r="A47" s="88" t="s">
        <v>2328</v>
      </c>
      <c r="B47" s="105" t="s">
        <v>382</v>
      </c>
      <c r="C47" s="146"/>
      <c r="D47" s="74"/>
      <c r="E47" s="74"/>
      <c r="F47" s="76"/>
    </row>
    <row r="48" spans="1:7" x14ac:dyDescent="0.25">
      <c r="A48" s="93"/>
      <c r="B48" s="93" t="s">
        <v>851</v>
      </c>
      <c r="C48" s="93" t="s">
        <v>852</v>
      </c>
      <c r="D48" s="93" t="s">
        <v>853</v>
      </c>
      <c r="E48" s="93"/>
      <c r="F48" s="93" t="s">
        <v>2329</v>
      </c>
      <c r="G48" s="93"/>
    </row>
    <row r="49" spans="1:7" x14ac:dyDescent="0.25">
      <c r="A49" s="88" t="s">
        <v>2330</v>
      </c>
      <c r="B49" s="88" t="s">
        <v>2331</v>
      </c>
      <c r="C49" s="147" t="s">
        <v>1591</v>
      </c>
      <c r="D49" s="147" t="s">
        <v>1591</v>
      </c>
      <c r="E49" s="76"/>
      <c r="F49" s="123" t="str">
        <f>IF(AND(C49="[For completion]",D49="[For completion]"),"[For completion]",SUM(C49:D49))</f>
        <v>[For completion]</v>
      </c>
      <c r="G49" s="76"/>
    </row>
    <row r="50" spans="1:7" x14ac:dyDescent="0.25">
      <c r="A50" s="88" t="s">
        <v>2332</v>
      </c>
      <c r="B50" s="95" t="s">
        <v>858</v>
      </c>
      <c r="C50" s="76"/>
      <c r="D50" s="76"/>
      <c r="E50" s="76"/>
      <c r="F50" s="76"/>
      <c r="G50" s="76"/>
    </row>
    <row r="51" spans="1:7" x14ac:dyDescent="0.25">
      <c r="A51" s="88" t="s">
        <v>2333</v>
      </c>
      <c r="B51" s="95" t="s">
        <v>860</v>
      </c>
      <c r="C51" s="76"/>
      <c r="D51" s="76"/>
      <c r="E51" s="76"/>
      <c r="F51" s="76"/>
      <c r="G51" s="76"/>
    </row>
    <row r="52" spans="1:7" x14ac:dyDescent="0.25">
      <c r="A52" s="88" t="s">
        <v>2334</v>
      </c>
      <c r="B52" s="89"/>
      <c r="C52" s="76"/>
      <c r="D52" s="76"/>
      <c r="E52" s="76"/>
      <c r="F52" s="76"/>
      <c r="G52" s="76"/>
    </row>
    <row r="53" spans="1:7" x14ac:dyDescent="0.25">
      <c r="A53" s="88" t="s">
        <v>2335</v>
      </c>
      <c r="B53" s="89"/>
      <c r="C53" s="76"/>
      <c r="D53" s="76"/>
      <c r="E53" s="76"/>
      <c r="F53" s="76"/>
      <c r="G53" s="76"/>
    </row>
    <row r="54" spans="1:7" x14ac:dyDescent="0.25">
      <c r="A54" s="88" t="s">
        <v>2336</v>
      </c>
      <c r="B54" s="89"/>
      <c r="C54" s="76"/>
      <c r="D54" s="76"/>
      <c r="E54" s="76"/>
      <c r="F54" s="76"/>
      <c r="G54" s="76"/>
    </row>
    <row r="55" spans="1:7" x14ac:dyDescent="0.25">
      <c r="A55" s="88" t="s">
        <v>2337</v>
      </c>
      <c r="B55" s="89"/>
      <c r="C55" s="76"/>
      <c r="D55" s="76"/>
      <c r="E55" s="76"/>
      <c r="F55" s="76"/>
      <c r="G55" s="76"/>
    </row>
    <row r="56" spans="1:7" x14ac:dyDescent="0.25">
      <c r="A56" s="93"/>
      <c r="B56" s="93" t="s">
        <v>865</v>
      </c>
      <c r="C56" s="93" t="s">
        <v>866</v>
      </c>
      <c r="D56" s="93" t="s">
        <v>867</v>
      </c>
      <c r="E56" s="93"/>
      <c r="F56" s="93" t="s">
        <v>2338</v>
      </c>
      <c r="G56" s="93"/>
    </row>
    <row r="57" spans="1:7" x14ac:dyDescent="0.25">
      <c r="A57" s="88" t="s">
        <v>2339</v>
      </c>
      <c r="B57" s="88" t="s">
        <v>869</v>
      </c>
      <c r="C57" s="97" t="s">
        <v>1591</v>
      </c>
      <c r="D57" s="97" t="s">
        <v>1591</v>
      </c>
      <c r="E57" s="122"/>
      <c r="F57" s="123" t="s">
        <v>1591</v>
      </c>
      <c r="G57" s="76"/>
    </row>
    <row r="58" spans="1:7" x14ac:dyDescent="0.25">
      <c r="A58" s="88" t="s">
        <v>2340</v>
      </c>
      <c r="B58" s="76"/>
      <c r="C58" s="97"/>
      <c r="D58" s="97"/>
      <c r="E58" s="122"/>
      <c r="F58" s="97"/>
      <c r="G58" s="76"/>
    </row>
    <row r="59" spans="1:7" x14ac:dyDescent="0.25">
      <c r="A59" s="88" t="s">
        <v>2341</v>
      </c>
      <c r="B59" s="76"/>
      <c r="C59" s="97"/>
      <c r="D59" s="97"/>
      <c r="E59" s="122"/>
      <c r="F59" s="97"/>
      <c r="G59" s="76"/>
    </row>
    <row r="60" spans="1:7" x14ac:dyDescent="0.25">
      <c r="A60" s="88" t="s">
        <v>2342</v>
      </c>
      <c r="B60" s="76"/>
      <c r="C60" s="97"/>
      <c r="D60" s="97"/>
      <c r="E60" s="122"/>
      <c r="F60" s="97"/>
      <c r="G60" s="76"/>
    </row>
    <row r="61" spans="1:7" x14ac:dyDescent="0.25">
      <c r="A61" s="88" t="s">
        <v>2343</v>
      </c>
      <c r="B61" s="76"/>
      <c r="C61" s="97"/>
      <c r="D61" s="97"/>
      <c r="E61" s="122"/>
      <c r="F61" s="97"/>
      <c r="G61" s="76"/>
    </row>
    <row r="62" spans="1:7" x14ac:dyDescent="0.25">
      <c r="A62" s="88" t="s">
        <v>2344</v>
      </c>
      <c r="B62" s="76"/>
      <c r="C62" s="97"/>
      <c r="D62" s="97"/>
      <c r="E62" s="122"/>
      <c r="F62" s="97"/>
      <c r="G62" s="76"/>
    </row>
    <row r="63" spans="1:7" x14ac:dyDescent="0.25">
      <c r="A63" s="88" t="s">
        <v>2345</v>
      </c>
      <c r="B63" s="76"/>
      <c r="C63" s="97"/>
      <c r="D63" s="97"/>
      <c r="E63" s="122"/>
      <c r="F63" s="97"/>
      <c r="G63" s="76"/>
    </row>
    <row r="64" spans="1:7" x14ac:dyDescent="0.25">
      <c r="A64" s="93"/>
      <c r="B64" s="93" t="s">
        <v>876</v>
      </c>
      <c r="C64" s="93" t="s">
        <v>866</v>
      </c>
      <c r="D64" s="93" t="s">
        <v>867</v>
      </c>
      <c r="E64" s="93"/>
      <c r="F64" s="93" t="s">
        <v>2338</v>
      </c>
      <c r="G64" s="93"/>
    </row>
    <row r="65" spans="1:7" ht="14.45" customHeight="1" x14ac:dyDescent="0.25">
      <c r="A65" s="88" t="s">
        <v>2346</v>
      </c>
      <c r="B65" s="171" t="s">
        <v>878</v>
      </c>
      <c r="C65" s="172">
        <f>SUM(C66:C92)</f>
        <v>0</v>
      </c>
      <c r="D65" s="172">
        <f>SUM(D66:D92)</f>
        <v>0</v>
      </c>
      <c r="E65" s="97"/>
      <c r="F65" s="172">
        <f>SUM(F66:F92)</f>
        <v>0</v>
      </c>
      <c r="G65" s="195" t="s">
        <v>2347</v>
      </c>
    </row>
    <row r="66" spans="1:7" x14ac:dyDescent="0.25">
      <c r="A66" s="88" t="s">
        <v>2348</v>
      </c>
      <c r="B66" s="88" t="s">
        <v>881</v>
      </c>
      <c r="C66" s="97" t="s">
        <v>1591</v>
      </c>
      <c r="D66" s="97" t="s">
        <v>1591</v>
      </c>
      <c r="E66" s="97"/>
      <c r="F66" s="97" t="s">
        <v>1591</v>
      </c>
      <c r="G66" s="195"/>
    </row>
    <row r="67" spans="1:7" x14ac:dyDescent="0.25">
      <c r="A67" s="88" t="s">
        <v>2349</v>
      </c>
      <c r="B67" s="88" t="s">
        <v>883</v>
      </c>
      <c r="C67" s="97" t="s">
        <v>1591</v>
      </c>
      <c r="D67" s="97" t="s">
        <v>1591</v>
      </c>
      <c r="E67" s="97"/>
      <c r="F67" s="97" t="s">
        <v>1591</v>
      </c>
      <c r="G67" s="195"/>
    </row>
    <row r="68" spans="1:7" x14ac:dyDescent="0.25">
      <c r="A68" s="88" t="s">
        <v>2350</v>
      </c>
      <c r="B68" s="88" t="s">
        <v>885</v>
      </c>
      <c r="C68" s="97" t="s">
        <v>1591</v>
      </c>
      <c r="D68" s="97" t="s">
        <v>1591</v>
      </c>
      <c r="E68" s="97"/>
      <c r="F68" s="97" t="s">
        <v>1591</v>
      </c>
      <c r="G68" s="195"/>
    </row>
    <row r="69" spans="1:7" x14ac:dyDescent="0.25">
      <c r="A69" s="88" t="s">
        <v>2351</v>
      </c>
      <c r="B69" s="88" t="s">
        <v>887</v>
      </c>
      <c r="C69" s="97" t="s">
        <v>1591</v>
      </c>
      <c r="D69" s="97" t="s">
        <v>1591</v>
      </c>
      <c r="E69" s="97"/>
      <c r="F69" s="97" t="s">
        <v>1591</v>
      </c>
      <c r="G69" s="76"/>
    </row>
    <row r="70" spans="1:7" x14ac:dyDescent="0.25">
      <c r="A70" s="88" t="s">
        <v>2352</v>
      </c>
      <c r="B70" s="88" t="s">
        <v>889</v>
      </c>
      <c r="C70" s="97" t="s">
        <v>1591</v>
      </c>
      <c r="D70" s="97" t="s">
        <v>1591</v>
      </c>
      <c r="E70" s="97"/>
      <c r="F70" s="97" t="s">
        <v>1591</v>
      </c>
      <c r="G70" s="76"/>
    </row>
    <row r="71" spans="1:7" x14ac:dyDescent="0.25">
      <c r="A71" s="88" t="s">
        <v>2353</v>
      </c>
      <c r="B71" s="88" t="s">
        <v>891</v>
      </c>
      <c r="C71" s="97" t="s">
        <v>1591</v>
      </c>
      <c r="D71" s="97" t="s">
        <v>1591</v>
      </c>
      <c r="E71" s="97"/>
      <c r="F71" s="97" t="s">
        <v>1591</v>
      </c>
      <c r="G71" s="76"/>
    </row>
    <row r="72" spans="1:7" x14ac:dyDescent="0.25">
      <c r="A72" s="88" t="s">
        <v>2354</v>
      </c>
      <c r="B72" s="88" t="s">
        <v>893</v>
      </c>
      <c r="C72" s="97" t="s">
        <v>1591</v>
      </c>
      <c r="D72" s="97" t="s">
        <v>1591</v>
      </c>
      <c r="E72" s="97"/>
      <c r="F72" s="97" t="s">
        <v>1591</v>
      </c>
      <c r="G72" s="76"/>
    </row>
    <row r="73" spans="1:7" x14ac:dyDescent="0.25">
      <c r="A73" s="88" t="s">
        <v>2355</v>
      </c>
      <c r="B73" s="88" t="s">
        <v>895</v>
      </c>
      <c r="C73" s="97" t="s">
        <v>1591</v>
      </c>
      <c r="D73" s="97" t="s">
        <v>1591</v>
      </c>
      <c r="E73" s="97"/>
      <c r="F73" s="97" t="s">
        <v>1591</v>
      </c>
      <c r="G73" s="76"/>
    </row>
    <row r="74" spans="1:7" x14ac:dyDescent="0.25">
      <c r="A74" s="88" t="s">
        <v>2356</v>
      </c>
      <c r="B74" s="88" t="s">
        <v>897</v>
      </c>
      <c r="C74" s="97" t="s">
        <v>1591</v>
      </c>
      <c r="D74" s="97" t="s">
        <v>1591</v>
      </c>
      <c r="E74" s="97"/>
      <c r="F74" s="97" t="s">
        <v>1591</v>
      </c>
      <c r="G74" s="76"/>
    </row>
    <row r="75" spans="1:7" x14ac:dyDescent="0.25">
      <c r="A75" s="88" t="s">
        <v>2357</v>
      </c>
      <c r="B75" s="88" t="s">
        <v>899</v>
      </c>
      <c r="C75" s="97" t="s">
        <v>1591</v>
      </c>
      <c r="D75" s="97" t="s">
        <v>1591</v>
      </c>
      <c r="E75" s="97"/>
      <c r="F75" s="97" t="s">
        <v>1591</v>
      </c>
      <c r="G75" s="76"/>
    </row>
    <row r="76" spans="1:7" x14ac:dyDescent="0.25">
      <c r="A76" s="88" t="s">
        <v>2358</v>
      </c>
      <c r="B76" s="88" t="s">
        <v>901</v>
      </c>
      <c r="C76" s="97" t="s">
        <v>1591</v>
      </c>
      <c r="D76" s="97" t="s">
        <v>1591</v>
      </c>
      <c r="E76" s="97"/>
      <c r="F76" s="97" t="s">
        <v>1591</v>
      </c>
      <c r="G76" s="76"/>
    </row>
    <row r="77" spans="1:7" x14ac:dyDescent="0.25">
      <c r="A77" s="88" t="s">
        <v>2359</v>
      </c>
      <c r="B77" s="88" t="s">
        <v>903</v>
      </c>
      <c r="C77" s="97" t="s">
        <v>1591</v>
      </c>
      <c r="D77" s="97" t="s">
        <v>1591</v>
      </c>
      <c r="E77" s="97"/>
      <c r="F77" s="97" t="s">
        <v>1591</v>
      </c>
      <c r="G77" s="76"/>
    </row>
    <row r="78" spans="1:7" x14ac:dyDescent="0.25">
      <c r="A78" s="88" t="s">
        <v>2360</v>
      </c>
      <c r="B78" s="88" t="s">
        <v>905</v>
      </c>
      <c r="C78" s="97" t="s">
        <v>1591</v>
      </c>
      <c r="D78" s="97" t="s">
        <v>1591</v>
      </c>
      <c r="E78" s="97"/>
      <c r="F78" s="97" t="s">
        <v>1591</v>
      </c>
      <c r="G78" s="76"/>
    </row>
    <row r="79" spans="1:7" x14ac:dyDescent="0.25">
      <c r="A79" s="88" t="s">
        <v>2361</v>
      </c>
      <c r="B79" s="88" t="s">
        <v>907</v>
      </c>
      <c r="C79" s="97" t="s">
        <v>1591</v>
      </c>
      <c r="D79" s="97" t="s">
        <v>1591</v>
      </c>
      <c r="E79" s="97"/>
      <c r="F79" s="97" t="s">
        <v>1591</v>
      </c>
      <c r="G79" s="76"/>
    </row>
    <row r="80" spans="1:7" x14ac:dyDescent="0.25">
      <c r="A80" s="88" t="s">
        <v>2362</v>
      </c>
      <c r="B80" s="88" t="s">
        <v>909</v>
      </c>
      <c r="C80" s="97" t="s">
        <v>1591</v>
      </c>
      <c r="D80" s="97" t="s">
        <v>1591</v>
      </c>
      <c r="E80" s="97"/>
      <c r="F80" s="97" t="s">
        <v>1591</v>
      </c>
      <c r="G80" s="76"/>
    </row>
    <row r="81" spans="1:7" x14ac:dyDescent="0.25">
      <c r="A81" s="88" t="s">
        <v>2363</v>
      </c>
      <c r="B81" s="88" t="s">
        <v>911</v>
      </c>
      <c r="C81" s="97" t="s">
        <v>1591</v>
      </c>
      <c r="D81" s="97" t="s">
        <v>1591</v>
      </c>
      <c r="E81" s="97"/>
      <c r="F81" s="97" t="s">
        <v>1591</v>
      </c>
      <c r="G81" s="76"/>
    </row>
    <row r="82" spans="1:7" x14ac:dyDescent="0.25">
      <c r="A82" s="88" t="s">
        <v>2364</v>
      </c>
      <c r="B82" s="88" t="s">
        <v>913</v>
      </c>
      <c r="C82" s="97" t="s">
        <v>1591</v>
      </c>
      <c r="D82" s="97" t="s">
        <v>1591</v>
      </c>
      <c r="E82" s="97"/>
      <c r="F82" s="97" t="s">
        <v>1591</v>
      </c>
      <c r="G82" s="76"/>
    </row>
    <row r="83" spans="1:7" x14ac:dyDescent="0.25">
      <c r="A83" s="88" t="s">
        <v>2365</v>
      </c>
      <c r="B83" s="88" t="s">
        <v>915</v>
      </c>
      <c r="C83" s="97" t="s">
        <v>1591</v>
      </c>
      <c r="D83" s="97" t="s">
        <v>1591</v>
      </c>
      <c r="E83" s="97"/>
      <c r="F83" s="97" t="s">
        <v>1591</v>
      </c>
      <c r="G83" s="76"/>
    </row>
    <row r="84" spans="1:7" x14ac:dyDescent="0.25">
      <c r="A84" s="88" t="s">
        <v>2366</v>
      </c>
      <c r="B84" s="88" t="s">
        <v>917</v>
      </c>
      <c r="C84" s="97" t="s">
        <v>1591</v>
      </c>
      <c r="D84" s="97" t="s">
        <v>1591</v>
      </c>
      <c r="E84" s="97"/>
      <c r="F84" s="97" t="s">
        <v>1591</v>
      </c>
      <c r="G84" s="76"/>
    </row>
    <row r="85" spans="1:7" x14ac:dyDescent="0.25">
      <c r="A85" s="88" t="s">
        <v>2367</v>
      </c>
      <c r="B85" s="88" t="s">
        <v>919</v>
      </c>
      <c r="C85" s="97" t="s">
        <v>1591</v>
      </c>
      <c r="D85" s="97" t="s">
        <v>1591</v>
      </c>
      <c r="E85" s="97"/>
      <c r="F85" s="97" t="s">
        <v>1591</v>
      </c>
      <c r="G85" s="76"/>
    </row>
    <row r="86" spans="1:7" x14ac:dyDescent="0.25">
      <c r="A86" s="88" t="s">
        <v>2368</v>
      </c>
      <c r="B86" s="88" t="s">
        <v>921</v>
      </c>
      <c r="C86" s="97" t="s">
        <v>1591</v>
      </c>
      <c r="D86" s="97" t="s">
        <v>1591</v>
      </c>
      <c r="E86" s="97"/>
      <c r="F86" s="97" t="s">
        <v>1591</v>
      </c>
      <c r="G86" s="76"/>
    </row>
    <row r="87" spans="1:7" x14ac:dyDescent="0.25">
      <c r="A87" s="88" t="s">
        <v>2369</v>
      </c>
      <c r="B87" s="88" t="s">
        <v>923</v>
      </c>
      <c r="C87" s="97" t="s">
        <v>1591</v>
      </c>
      <c r="D87" s="97" t="s">
        <v>1591</v>
      </c>
      <c r="E87" s="97"/>
      <c r="F87" s="97" t="s">
        <v>1591</v>
      </c>
      <c r="G87" s="76"/>
    </row>
    <row r="88" spans="1:7" x14ac:dyDescent="0.25">
      <c r="A88" s="88" t="s">
        <v>2370</v>
      </c>
      <c r="B88" s="88" t="s">
        <v>925</v>
      </c>
      <c r="C88" s="97" t="s">
        <v>1591</v>
      </c>
      <c r="D88" s="97" t="s">
        <v>1591</v>
      </c>
      <c r="E88" s="97"/>
      <c r="F88" s="97" t="s">
        <v>1591</v>
      </c>
      <c r="G88" s="76"/>
    </row>
    <row r="89" spans="1:7" x14ac:dyDescent="0.25">
      <c r="A89" s="88" t="s">
        <v>2371</v>
      </c>
      <c r="B89" s="88" t="s">
        <v>927</v>
      </c>
      <c r="C89" s="97" t="s">
        <v>1591</v>
      </c>
      <c r="D89" s="97" t="s">
        <v>1591</v>
      </c>
      <c r="E89" s="97"/>
      <c r="F89" s="97" t="s">
        <v>1591</v>
      </c>
      <c r="G89" s="76"/>
    </row>
    <row r="90" spans="1:7" x14ac:dyDescent="0.25">
      <c r="A90" s="88" t="s">
        <v>2372</v>
      </c>
      <c r="B90" s="88" t="s">
        <v>929</v>
      </c>
      <c r="C90" s="97" t="s">
        <v>1591</v>
      </c>
      <c r="D90" s="97" t="s">
        <v>1591</v>
      </c>
      <c r="E90" s="97"/>
      <c r="F90" s="97" t="s">
        <v>1591</v>
      </c>
      <c r="G90" s="76"/>
    </row>
    <row r="91" spans="1:7" x14ac:dyDescent="0.25">
      <c r="A91" s="88" t="s">
        <v>2373</v>
      </c>
      <c r="B91" s="88" t="s">
        <v>163</v>
      </c>
      <c r="C91" s="97" t="s">
        <v>1591</v>
      </c>
      <c r="D91" s="97" t="s">
        <v>1591</v>
      </c>
      <c r="E91" s="97"/>
      <c r="F91" s="97" t="s">
        <v>1591</v>
      </c>
      <c r="G91" s="76"/>
    </row>
    <row r="92" spans="1:7" x14ac:dyDescent="0.25">
      <c r="A92" s="88" t="s">
        <v>2374</v>
      </c>
      <c r="B92" s="88" t="s">
        <v>932</v>
      </c>
      <c r="C92" s="97" t="s">
        <v>1591</v>
      </c>
      <c r="D92" s="97" t="s">
        <v>1591</v>
      </c>
      <c r="E92" s="97"/>
      <c r="F92" s="97" t="s">
        <v>1591</v>
      </c>
      <c r="G92" s="76"/>
    </row>
    <row r="93" spans="1:7" x14ac:dyDescent="0.25">
      <c r="A93" s="88" t="s">
        <v>2375</v>
      </c>
      <c r="B93" s="171" t="s">
        <v>581</v>
      </c>
      <c r="C93" s="172">
        <f>SUM(C94:C96)</f>
        <v>0</v>
      </c>
      <c r="D93" s="172">
        <f>SUM(D94:D96)</f>
        <v>0</v>
      </c>
      <c r="E93" s="97"/>
      <c r="F93" s="172">
        <f>SUM(F94:F96)</f>
        <v>0</v>
      </c>
      <c r="G93" s="76"/>
    </row>
    <row r="94" spans="1:7" x14ac:dyDescent="0.25">
      <c r="A94" s="88" t="s">
        <v>2376</v>
      </c>
      <c r="B94" s="88" t="s">
        <v>935</v>
      </c>
      <c r="C94" s="97" t="s">
        <v>1591</v>
      </c>
      <c r="D94" s="97" t="s">
        <v>1591</v>
      </c>
      <c r="E94" s="97"/>
      <c r="F94" s="97" t="s">
        <v>1591</v>
      </c>
      <c r="G94" s="76"/>
    </row>
    <row r="95" spans="1:7" x14ac:dyDescent="0.25">
      <c r="A95" s="88" t="s">
        <v>2377</v>
      </c>
      <c r="B95" s="88" t="s">
        <v>937</v>
      </c>
      <c r="C95" s="97" t="s">
        <v>1591</v>
      </c>
      <c r="D95" s="97" t="s">
        <v>1591</v>
      </c>
      <c r="E95" s="97"/>
      <c r="F95" s="97" t="s">
        <v>1591</v>
      </c>
      <c r="G95" s="76"/>
    </row>
    <row r="96" spans="1:7" x14ac:dyDescent="0.25">
      <c r="A96" s="88" t="s">
        <v>2378</v>
      </c>
      <c r="B96" s="88" t="s">
        <v>939</v>
      </c>
      <c r="C96" s="97" t="s">
        <v>1591</v>
      </c>
      <c r="D96" s="97" t="s">
        <v>1591</v>
      </c>
      <c r="E96" s="97"/>
      <c r="F96" s="97" t="s">
        <v>1591</v>
      </c>
      <c r="G96" s="76"/>
    </row>
    <row r="97" spans="1:7" x14ac:dyDescent="0.25">
      <c r="A97" s="88" t="s">
        <v>2379</v>
      </c>
      <c r="B97" s="171" t="s">
        <v>378</v>
      </c>
      <c r="C97" s="172">
        <f>SUM(C98:C108)</f>
        <v>0</v>
      </c>
      <c r="D97" s="172">
        <f>SUM(D98:D108)</f>
        <v>0</v>
      </c>
      <c r="E97" s="97"/>
      <c r="F97" s="172">
        <f>SUM(F98:F108)</f>
        <v>0</v>
      </c>
      <c r="G97" s="76"/>
    </row>
    <row r="98" spans="1:7" x14ac:dyDescent="0.25">
      <c r="A98" s="88" t="s">
        <v>2380</v>
      </c>
      <c r="B98" s="88" t="s">
        <v>583</v>
      </c>
      <c r="C98" s="97" t="s">
        <v>1591</v>
      </c>
      <c r="D98" s="97" t="s">
        <v>1591</v>
      </c>
      <c r="E98" s="97"/>
      <c r="F98" s="97" t="s">
        <v>1591</v>
      </c>
      <c r="G98" s="76"/>
    </row>
    <row r="99" spans="1:7" x14ac:dyDescent="0.25">
      <c r="A99" s="88" t="s">
        <v>2381</v>
      </c>
      <c r="B99" s="88" t="s">
        <v>585</v>
      </c>
      <c r="C99" s="97" t="s">
        <v>1591</v>
      </c>
      <c r="D99" s="97" t="s">
        <v>1591</v>
      </c>
      <c r="E99" s="97"/>
      <c r="F99" s="97" t="s">
        <v>1591</v>
      </c>
      <c r="G99" s="76"/>
    </row>
    <row r="100" spans="1:7" x14ac:dyDescent="0.25">
      <c r="A100" s="88" t="s">
        <v>2382</v>
      </c>
      <c r="B100" s="88" t="s">
        <v>587</v>
      </c>
      <c r="C100" s="97" t="s">
        <v>1591</v>
      </c>
      <c r="D100" s="97" t="s">
        <v>1591</v>
      </c>
      <c r="E100" s="97"/>
      <c r="F100" s="97" t="s">
        <v>1591</v>
      </c>
      <c r="G100" s="76"/>
    </row>
    <row r="101" spans="1:7" x14ac:dyDescent="0.25">
      <c r="A101" s="88" t="s">
        <v>2383</v>
      </c>
      <c r="B101" s="88" t="s">
        <v>589</v>
      </c>
      <c r="C101" s="97" t="s">
        <v>1591</v>
      </c>
      <c r="D101" s="97" t="s">
        <v>1591</v>
      </c>
      <c r="E101" s="97"/>
      <c r="F101" s="97" t="s">
        <v>1591</v>
      </c>
      <c r="G101" s="76"/>
    </row>
    <row r="102" spans="1:7" x14ac:dyDescent="0.25">
      <c r="A102" s="88" t="s">
        <v>2384</v>
      </c>
      <c r="B102" s="88" t="s">
        <v>591</v>
      </c>
      <c r="C102" s="97" t="s">
        <v>1591</v>
      </c>
      <c r="D102" s="97" t="s">
        <v>1591</v>
      </c>
      <c r="E102" s="97"/>
      <c r="F102" s="97" t="s">
        <v>1591</v>
      </c>
      <c r="G102" s="76"/>
    </row>
    <row r="103" spans="1:7" x14ac:dyDescent="0.25">
      <c r="A103" s="88" t="s">
        <v>2385</v>
      </c>
      <c r="B103" s="88" t="s">
        <v>593</v>
      </c>
      <c r="C103" s="97" t="s">
        <v>1591</v>
      </c>
      <c r="D103" s="97" t="s">
        <v>1591</v>
      </c>
      <c r="E103" s="97"/>
      <c r="F103" s="97" t="s">
        <v>1591</v>
      </c>
      <c r="G103" s="76"/>
    </row>
    <row r="104" spans="1:7" x14ac:dyDescent="0.25">
      <c r="A104" s="88" t="s">
        <v>2386</v>
      </c>
      <c r="B104" s="88" t="s">
        <v>595</v>
      </c>
      <c r="C104" s="97" t="s">
        <v>1591</v>
      </c>
      <c r="D104" s="97" t="s">
        <v>1591</v>
      </c>
      <c r="E104" s="97"/>
      <c r="F104" s="97" t="s">
        <v>1591</v>
      </c>
      <c r="G104" s="76"/>
    </row>
    <row r="105" spans="1:7" x14ac:dyDescent="0.25">
      <c r="A105" s="88" t="s">
        <v>2387</v>
      </c>
      <c r="B105" s="88" t="s">
        <v>597</v>
      </c>
      <c r="C105" s="97" t="s">
        <v>1591</v>
      </c>
      <c r="D105" s="97" t="s">
        <v>1591</v>
      </c>
      <c r="E105" s="97"/>
      <c r="F105" s="97" t="s">
        <v>1591</v>
      </c>
      <c r="G105" s="76"/>
    </row>
    <row r="106" spans="1:7" x14ac:dyDescent="0.25">
      <c r="A106" s="88" t="s">
        <v>2388</v>
      </c>
      <c r="B106" s="88" t="s">
        <v>599</v>
      </c>
      <c r="C106" s="97" t="s">
        <v>1591</v>
      </c>
      <c r="D106" s="97" t="s">
        <v>1591</v>
      </c>
      <c r="E106" s="97"/>
      <c r="F106" s="97" t="s">
        <v>1591</v>
      </c>
      <c r="G106" s="76"/>
    </row>
    <row r="107" spans="1:7" x14ac:dyDescent="0.25">
      <c r="A107" s="88" t="s">
        <v>2389</v>
      </c>
      <c r="B107" s="88" t="s">
        <v>601</v>
      </c>
      <c r="C107" s="97" t="s">
        <v>1591</v>
      </c>
      <c r="D107" s="97" t="s">
        <v>1591</v>
      </c>
      <c r="E107" s="97"/>
      <c r="F107" s="97" t="s">
        <v>1591</v>
      </c>
      <c r="G107" s="76"/>
    </row>
    <row r="108" spans="1:7" x14ac:dyDescent="0.25">
      <c r="A108" s="88" t="s">
        <v>2390</v>
      </c>
      <c r="B108" s="88" t="s">
        <v>378</v>
      </c>
      <c r="C108" s="97" t="s">
        <v>1591</v>
      </c>
      <c r="D108" s="97" t="s">
        <v>1591</v>
      </c>
      <c r="E108" s="97"/>
      <c r="F108" s="97" t="s">
        <v>1591</v>
      </c>
      <c r="G108" s="76"/>
    </row>
    <row r="109" spans="1:7" x14ac:dyDescent="0.25">
      <c r="A109" s="88" t="s">
        <v>2391</v>
      </c>
      <c r="B109" s="105" t="s">
        <v>382</v>
      </c>
      <c r="C109" s="97"/>
      <c r="D109" s="97"/>
      <c r="E109" s="97"/>
      <c r="F109" s="97"/>
      <c r="G109" s="76"/>
    </row>
    <row r="110" spans="1:7" x14ac:dyDescent="0.25">
      <c r="A110" s="88" t="s">
        <v>2392</v>
      </c>
      <c r="B110" s="105" t="s">
        <v>382</v>
      </c>
      <c r="C110" s="97"/>
      <c r="D110" s="97"/>
      <c r="E110" s="97"/>
      <c r="F110" s="97"/>
      <c r="G110" s="76"/>
    </row>
    <row r="111" spans="1:7" x14ac:dyDescent="0.25">
      <c r="A111" s="88" t="s">
        <v>2393</v>
      </c>
      <c r="B111" s="105" t="s">
        <v>382</v>
      </c>
      <c r="C111" s="97"/>
      <c r="D111" s="97"/>
      <c r="E111" s="97"/>
      <c r="F111" s="97"/>
      <c r="G111" s="76"/>
    </row>
    <row r="112" spans="1:7" x14ac:dyDescent="0.25">
      <c r="A112" s="88" t="s">
        <v>2394</v>
      </c>
      <c r="B112" s="105" t="s">
        <v>382</v>
      </c>
      <c r="C112" s="97"/>
      <c r="D112" s="97"/>
      <c r="E112" s="97"/>
      <c r="F112" s="97"/>
      <c r="G112" s="76"/>
    </row>
    <row r="113" spans="1:7" x14ac:dyDescent="0.25">
      <c r="A113" s="88" t="s">
        <v>2395</v>
      </c>
      <c r="B113" s="105" t="s">
        <v>382</v>
      </c>
      <c r="C113" s="97"/>
      <c r="D113" s="97"/>
      <c r="E113" s="97"/>
      <c r="F113" s="97"/>
      <c r="G113" s="76"/>
    </row>
    <row r="114" spans="1:7" x14ac:dyDescent="0.25">
      <c r="A114" s="88" t="s">
        <v>2396</v>
      </c>
      <c r="B114" s="105" t="s">
        <v>382</v>
      </c>
      <c r="C114" s="97"/>
      <c r="D114" s="97"/>
      <c r="E114" s="97"/>
      <c r="F114" s="97"/>
      <c r="G114" s="76"/>
    </row>
    <row r="115" spans="1:7" x14ac:dyDescent="0.25">
      <c r="A115" s="88" t="s">
        <v>2397</v>
      </c>
      <c r="B115" s="105" t="s">
        <v>382</v>
      </c>
      <c r="C115" s="97"/>
      <c r="D115" s="97"/>
      <c r="E115" s="97"/>
      <c r="F115" s="97"/>
      <c r="G115" s="76"/>
    </row>
    <row r="116" spans="1:7" x14ac:dyDescent="0.25">
      <c r="A116" s="88" t="s">
        <v>2398</v>
      </c>
      <c r="B116" s="105" t="s">
        <v>382</v>
      </c>
      <c r="C116" s="97"/>
      <c r="D116" s="97"/>
      <c r="E116" s="97"/>
      <c r="F116" s="97"/>
      <c r="G116" s="76"/>
    </row>
    <row r="117" spans="1:7" x14ac:dyDescent="0.25">
      <c r="A117" s="88" t="s">
        <v>2399</v>
      </c>
      <c r="B117" s="105" t="s">
        <v>382</v>
      </c>
      <c r="C117" s="97"/>
      <c r="D117" s="97"/>
      <c r="E117" s="97"/>
      <c r="F117" s="97"/>
      <c r="G117" s="76"/>
    </row>
    <row r="118" spans="1:7" x14ac:dyDescent="0.25">
      <c r="A118" s="88" t="s">
        <v>2400</v>
      </c>
      <c r="B118" s="105" t="s">
        <v>382</v>
      </c>
      <c r="C118" s="97"/>
      <c r="D118" s="97"/>
      <c r="E118" s="97"/>
      <c r="F118" s="97"/>
      <c r="G118" s="76"/>
    </row>
    <row r="119" spans="1:7" x14ac:dyDescent="0.25">
      <c r="A119" s="93"/>
      <c r="B119" s="93" t="s">
        <v>1692</v>
      </c>
      <c r="C119" s="93" t="s">
        <v>866</v>
      </c>
      <c r="D119" s="93" t="s">
        <v>867</v>
      </c>
      <c r="E119" s="93"/>
      <c r="F119" s="93" t="s">
        <v>830</v>
      </c>
      <c r="G119" s="93"/>
    </row>
    <row r="120" spans="1:7" x14ac:dyDescent="0.25">
      <c r="A120" s="88" t="s">
        <v>2401</v>
      </c>
      <c r="B120" s="76" t="s">
        <v>966</v>
      </c>
      <c r="C120" s="97" t="s">
        <v>1591</v>
      </c>
      <c r="D120" s="97" t="s">
        <v>1591</v>
      </c>
      <c r="E120" s="97"/>
      <c r="F120" s="97" t="s">
        <v>1591</v>
      </c>
      <c r="G120" s="195" t="s">
        <v>2347</v>
      </c>
    </row>
    <row r="121" spans="1:7" x14ac:dyDescent="0.25">
      <c r="A121" s="88" t="s">
        <v>2402</v>
      </c>
      <c r="B121" s="76" t="s">
        <v>968</v>
      </c>
      <c r="C121" s="97" t="s">
        <v>1591</v>
      </c>
      <c r="D121" s="97" t="s">
        <v>1591</v>
      </c>
      <c r="E121" s="97"/>
      <c r="F121" s="97" t="s">
        <v>1591</v>
      </c>
      <c r="G121" s="195"/>
    </row>
    <row r="122" spans="1:7" x14ac:dyDescent="0.25">
      <c r="A122" s="88" t="s">
        <v>2403</v>
      </c>
      <c r="B122" s="76" t="s">
        <v>970</v>
      </c>
      <c r="C122" s="97" t="s">
        <v>1591</v>
      </c>
      <c r="D122" s="97" t="s">
        <v>1591</v>
      </c>
      <c r="E122" s="97"/>
      <c r="F122" s="97" t="s">
        <v>1591</v>
      </c>
      <c r="G122" s="195"/>
    </row>
    <row r="123" spans="1:7" x14ac:dyDescent="0.25">
      <c r="A123" s="88" t="s">
        <v>2404</v>
      </c>
      <c r="B123" s="76" t="s">
        <v>972</v>
      </c>
      <c r="C123" s="97" t="s">
        <v>1591</v>
      </c>
      <c r="D123" s="97" t="s">
        <v>1591</v>
      </c>
      <c r="E123" s="97"/>
      <c r="F123" s="97" t="s">
        <v>1591</v>
      </c>
      <c r="G123" s="195"/>
    </row>
    <row r="124" spans="1:7" x14ac:dyDescent="0.25">
      <c r="A124" s="88" t="s">
        <v>2405</v>
      </c>
      <c r="B124" s="76" t="s">
        <v>1698</v>
      </c>
      <c r="C124" s="97" t="s">
        <v>1591</v>
      </c>
      <c r="D124" s="97" t="s">
        <v>1591</v>
      </c>
      <c r="E124" s="97"/>
      <c r="F124" s="97" t="s">
        <v>1591</v>
      </c>
      <c r="G124" s="76"/>
    </row>
    <row r="125" spans="1:7" x14ac:dyDescent="0.25">
      <c r="A125" s="88" t="s">
        <v>2406</v>
      </c>
      <c r="B125" s="76" t="s">
        <v>976</v>
      </c>
      <c r="C125" s="97" t="s">
        <v>1591</v>
      </c>
      <c r="D125" s="97" t="s">
        <v>1591</v>
      </c>
      <c r="E125" s="97"/>
      <c r="F125" s="97" t="s">
        <v>1591</v>
      </c>
      <c r="G125" s="76"/>
    </row>
    <row r="126" spans="1:7" x14ac:dyDescent="0.25">
      <c r="A126" s="88" t="s">
        <v>2407</v>
      </c>
      <c r="B126" s="76" t="s">
        <v>978</v>
      </c>
      <c r="C126" s="97" t="s">
        <v>1591</v>
      </c>
      <c r="D126" s="97" t="s">
        <v>1591</v>
      </c>
      <c r="E126" s="97"/>
      <c r="F126" s="97" t="s">
        <v>1591</v>
      </c>
      <c r="G126" s="76"/>
    </row>
    <row r="127" spans="1:7" x14ac:dyDescent="0.25">
      <c r="A127" s="88" t="s">
        <v>2408</v>
      </c>
      <c r="B127" s="76" t="s">
        <v>980</v>
      </c>
      <c r="C127" s="97" t="s">
        <v>1591</v>
      </c>
      <c r="D127" s="97" t="s">
        <v>1591</v>
      </c>
      <c r="E127" s="97"/>
      <c r="F127" s="97" t="s">
        <v>1591</v>
      </c>
      <c r="G127" s="76"/>
    </row>
    <row r="128" spans="1:7" x14ac:dyDescent="0.25">
      <c r="A128" s="88" t="s">
        <v>2409</v>
      </c>
      <c r="B128" s="76" t="s">
        <v>982</v>
      </c>
      <c r="C128" s="97" t="s">
        <v>1591</v>
      </c>
      <c r="D128" s="97" t="s">
        <v>1591</v>
      </c>
      <c r="E128" s="97"/>
      <c r="F128" s="97" t="s">
        <v>1591</v>
      </c>
      <c r="G128" s="76"/>
    </row>
    <row r="129" spans="1:7" x14ac:dyDescent="0.25">
      <c r="A129" s="88" t="s">
        <v>2410</v>
      </c>
      <c r="B129" s="76" t="s">
        <v>984</v>
      </c>
      <c r="C129" s="97" t="s">
        <v>1591</v>
      </c>
      <c r="D129" s="97" t="s">
        <v>1591</v>
      </c>
      <c r="E129" s="97"/>
      <c r="F129" s="97" t="s">
        <v>1591</v>
      </c>
      <c r="G129" s="76"/>
    </row>
    <row r="130" spans="1:7" x14ac:dyDescent="0.25">
      <c r="A130" s="88" t="s">
        <v>2411</v>
      </c>
      <c r="B130" s="76" t="s">
        <v>986</v>
      </c>
      <c r="C130" s="97" t="s">
        <v>1591</v>
      </c>
      <c r="D130" s="97" t="s">
        <v>1591</v>
      </c>
      <c r="E130" s="97"/>
      <c r="F130" s="97" t="s">
        <v>1591</v>
      </c>
      <c r="G130" s="76"/>
    </row>
    <row r="131" spans="1:7" x14ac:dyDescent="0.25">
      <c r="A131" s="88" t="s">
        <v>2412</v>
      </c>
      <c r="B131" s="76" t="s">
        <v>988</v>
      </c>
      <c r="C131" s="97" t="s">
        <v>1591</v>
      </c>
      <c r="D131" s="97" t="s">
        <v>1591</v>
      </c>
      <c r="E131" s="97"/>
      <c r="F131" s="97" t="s">
        <v>1591</v>
      </c>
      <c r="G131" s="76"/>
    </row>
    <row r="132" spans="1:7" x14ac:dyDescent="0.25">
      <c r="A132" s="88" t="s">
        <v>2413</v>
      </c>
      <c r="B132" s="76" t="s">
        <v>990</v>
      </c>
      <c r="C132" s="97" t="s">
        <v>1591</v>
      </c>
      <c r="D132" s="97" t="s">
        <v>1591</v>
      </c>
      <c r="E132" s="97"/>
      <c r="F132" s="97" t="s">
        <v>1591</v>
      </c>
      <c r="G132" s="76"/>
    </row>
    <row r="133" spans="1:7" x14ac:dyDescent="0.25">
      <c r="A133" s="88" t="s">
        <v>2414</v>
      </c>
      <c r="B133" s="76" t="s">
        <v>992</v>
      </c>
      <c r="C133" s="97" t="s">
        <v>1591</v>
      </c>
      <c r="D133" s="97" t="s">
        <v>1591</v>
      </c>
      <c r="E133" s="97"/>
      <c r="F133" s="97" t="s">
        <v>1591</v>
      </c>
      <c r="G133" s="76"/>
    </row>
    <row r="134" spans="1:7" x14ac:dyDescent="0.25">
      <c r="A134" s="88" t="s">
        <v>2415</v>
      </c>
      <c r="B134" s="76" t="s">
        <v>994</v>
      </c>
      <c r="C134" s="97" t="s">
        <v>1591</v>
      </c>
      <c r="D134" s="97" t="s">
        <v>1591</v>
      </c>
      <c r="E134" s="97"/>
      <c r="F134" s="97" t="s">
        <v>1591</v>
      </c>
      <c r="G134" s="76"/>
    </row>
    <row r="135" spans="1:7" x14ac:dyDescent="0.25">
      <c r="A135" s="88" t="s">
        <v>2416</v>
      </c>
      <c r="B135" s="76" t="s">
        <v>996</v>
      </c>
      <c r="C135" s="97" t="s">
        <v>1591</v>
      </c>
      <c r="D135" s="97" t="s">
        <v>1591</v>
      </c>
      <c r="E135" s="97"/>
      <c r="F135" s="97" t="s">
        <v>1591</v>
      </c>
      <c r="G135" s="76"/>
    </row>
    <row r="136" spans="1:7" x14ac:dyDescent="0.25">
      <c r="A136" s="88" t="s">
        <v>2417</v>
      </c>
      <c r="B136" s="76" t="s">
        <v>998</v>
      </c>
      <c r="C136" s="97" t="s">
        <v>1591</v>
      </c>
      <c r="D136" s="97" t="s">
        <v>1591</v>
      </c>
      <c r="E136" s="97"/>
      <c r="F136" s="97" t="s">
        <v>1591</v>
      </c>
      <c r="G136" s="76"/>
    </row>
    <row r="137" spans="1:7" x14ac:dyDescent="0.25">
      <c r="A137" s="88" t="s">
        <v>2418</v>
      </c>
      <c r="B137" s="76" t="s">
        <v>1000</v>
      </c>
      <c r="C137" s="97" t="s">
        <v>1591</v>
      </c>
      <c r="D137" s="97" t="s">
        <v>1591</v>
      </c>
      <c r="E137" s="97"/>
      <c r="F137" s="97" t="s">
        <v>1591</v>
      </c>
      <c r="G137" s="76"/>
    </row>
    <row r="138" spans="1:7" x14ac:dyDescent="0.25">
      <c r="A138" s="88" t="s">
        <v>2419</v>
      </c>
      <c r="B138" s="76" t="s">
        <v>1002</v>
      </c>
      <c r="C138" s="97" t="s">
        <v>1591</v>
      </c>
      <c r="D138" s="97" t="s">
        <v>1591</v>
      </c>
      <c r="E138" s="97"/>
      <c r="F138" s="97" t="s">
        <v>1591</v>
      </c>
      <c r="G138" s="76"/>
    </row>
    <row r="139" spans="1:7" x14ac:dyDescent="0.25">
      <c r="A139" s="88" t="s">
        <v>2420</v>
      </c>
      <c r="B139" s="76" t="s">
        <v>2421</v>
      </c>
      <c r="C139" s="97" t="s">
        <v>1591</v>
      </c>
      <c r="D139" s="97" t="s">
        <v>1591</v>
      </c>
      <c r="E139" s="97"/>
      <c r="F139" s="97" t="s">
        <v>1591</v>
      </c>
      <c r="G139" s="76"/>
    </row>
    <row r="140" spans="1:7" x14ac:dyDescent="0.25">
      <c r="A140" s="88" t="s">
        <v>2422</v>
      </c>
      <c r="B140" s="76" t="s">
        <v>1895</v>
      </c>
      <c r="C140" s="97" t="s">
        <v>1591</v>
      </c>
      <c r="D140" s="97" t="s">
        <v>1591</v>
      </c>
      <c r="E140" s="97"/>
      <c r="F140" s="97" t="s">
        <v>1591</v>
      </c>
      <c r="G140" s="76"/>
    </row>
    <row r="141" spans="1:7" x14ac:dyDescent="0.25">
      <c r="A141" s="88" t="s">
        <v>2423</v>
      </c>
      <c r="B141" s="76" t="s">
        <v>1895</v>
      </c>
      <c r="C141" s="97" t="s">
        <v>1591</v>
      </c>
      <c r="D141" s="97" t="s">
        <v>1591</v>
      </c>
      <c r="E141" s="97"/>
      <c r="F141" s="97" t="s">
        <v>1591</v>
      </c>
      <c r="G141" s="76"/>
    </row>
    <row r="142" spans="1:7" x14ac:dyDescent="0.25">
      <c r="A142" s="88" t="s">
        <v>2424</v>
      </c>
      <c r="B142" s="76" t="s">
        <v>1895</v>
      </c>
      <c r="C142" s="97" t="s">
        <v>1591</v>
      </c>
      <c r="D142" s="97" t="s">
        <v>1591</v>
      </c>
      <c r="E142" s="97"/>
      <c r="F142" s="97" t="s">
        <v>1591</v>
      </c>
      <c r="G142" s="76"/>
    </row>
    <row r="143" spans="1:7" x14ac:dyDescent="0.25">
      <c r="A143" s="88" t="s">
        <v>2425</v>
      </c>
      <c r="B143" s="76" t="s">
        <v>1895</v>
      </c>
      <c r="C143" s="97" t="s">
        <v>1591</v>
      </c>
      <c r="D143" s="97" t="s">
        <v>1591</v>
      </c>
      <c r="E143" s="97"/>
      <c r="F143" s="97" t="s">
        <v>1591</v>
      </c>
      <c r="G143" s="76"/>
    </row>
    <row r="144" spans="1:7" x14ac:dyDescent="0.25">
      <c r="A144" s="88" t="s">
        <v>2426</v>
      </c>
      <c r="B144" s="76" t="s">
        <v>1895</v>
      </c>
      <c r="C144" s="97" t="s">
        <v>1591</v>
      </c>
      <c r="D144" s="97" t="s">
        <v>1591</v>
      </c>
      <c r="E144" s="97"/>
      <c r="F144" s="97" t="s">
        <v>1591</v>
      </c>
      <c r="G144" s="76"/>
    </row>
    <row r="145" spans="1:7" x14ac:dyDescent="0.25">
      <c r="A145" s="88" t="s">
        <v>2427</v>
      </c>
      <c r="B145" s="76" t="s">
        <v>1895</v>
      </c>
      <c r="C145" s="97" t="s">
        <v>1591</v>
      </c>
      <c r="D145" s="97" t="s">
        <v>1591</v>
      </c>
      <c r="E145" s="97"/>
      <c r="F145" s="97" t="s">
        <v>1591</v>
      </c>
      <c r="G145" s="76"/>
    </row>
    <row r="146" spans="1:7" x14ac:dyDescent="0.25">
      <c r="A146" s="88" t="s">
        <v>2428</v>
      </c>
      <c r="B146" s="76" t="s">
        <v>1895</v>
      </c>
      <c r="C146" s="97" t="s">
        <v>1591</v>
      </c>
      <c r="D146" s="97" t="s">
        <v>1591</v>
      </c>
      <c r="E146" s="97"/>
      <c r="F146" s="97" t="s">
        <v>1591</v>
      </c>
      <c r="G146" s="76"/>
    </row>
    <row r="147" spans="1:7" x14ac:dyDescent="0.25">
      <c r="A147" s="88" t="s">
        <v>2429</v>
      </c>
      <c r="B147" s="76" t="s">
        <v>1895</v>
      </c>
      <c r="C147" s="97" t="s">
        <v>1591</v>
      </c>
      <c r="D147" s="97" t="s">
        <v>1591</v>
      </c>
      <c r="E147" s="97"/>
      <c r="F147" s="97" t="s">
        <v>1591</v>
      </c>
      <c r="G147" s="76"/>
    </row>
    <row r="148" spans="1:7" x14ac:dyDescent="0.25">
      <c r="A148" s="88" t="s">
        <v>2430</v>
      </c>
      <c r="B148" s="76" t="s">
        <v>1895</v>
      </c>
      <c r="C148" s="97" t="s">
        <v>1591</v>
      </c>
      <c r="D148" s="97" t="s">
        <v>1591</v>
      </c>
      <c r="E148" s="97"/>
      <c r="F148" s="97" t="s">
        <v>1591</v>
      </c>
      <c r="G148" s="76"/>
    </row>
    <row r="149" spans="1:7" x14ac:dyDescent="0.25">
      <c r="A149" s="88" t="s">
        <v>2431</v>
      </c>
      <c r="B149" s="76" t="s">
        <v>1895</v>
      </c>
      <c r="C149" s="97" t="s">
        <v>1591</v>
      </c>
      <c r="D149" s="97" t="s">
        <v>1591</v>
      </c>
      <c r="E149" s="97"/>
      <c r="F149" s="97" t="s">
        <v>1591</v>
      </c>
      <c r="G149" s="76"/>
    </row>
    <row r="150" spans="1:7" x14ac:dyDescent="0.25">
      <c r="A150" s="88" t="s">
        <v>2432</v>
      </c>
      <c r="B150" s="76" t="s">
        <v>1895</v>
      </c>
      <c r="C150" s="97" t="s">
        <v>1591</v>
      </c>
      <c r="D150" s="97" t="s">
        <v>1591</v>
      </c>
      <c r="E150" s="97"/>
      <c r="F150" s="97" t="s">
        <v>1591</v>
      </c>
      <c r="G150" s="76"/>
    </row>
    <row r="151" spans="1:7" x14ac:dyDescent="0.25">
      <c r="A151" s="88" t="s">
        <v>2433</v>
      </c>
      <c r="B151" s="76" t="s">
        <v>1895</v>
      </c>
      <c r="C151" s="97" t="s">
        <v>1591</v>
      </c>
      <c r="D151" s="97" t="s">
        <v>1591</v>
      </c>
      <c r="E151" s="97"/>
      <c r="F151" s="97" t="s">
        <v>1591</v>
      </c>
      <c r="G151" s="76"/>
    </row>
    <row r="152" spans="1:7" x14ac:dyDescent="0.25">
      <c r="A152" s="88" t="s">
        <v>2434</v>
      </c>
      <c r="B152" s="76" t="s">
        <v>1895</v>
      </c>
      <c r="C152" s="97" t="s">
        <v>1591</v>
      </c>
      <c r="D152" s="97" t="s">
        <v>1591</v>
      </c>
      <c r="E152" s="97"/>
      <c r="F152" s="97" t="s">
        <v>1591</v>
      </c>
      <c r="G152" s="76"/>
    </row>
    <row r="153" spans="1:7" x14ac:dyDescent="0.25">
      <c r="A153" s="88" t="s">
        <v>2435</v>
      </c>
      <c r="B153" s="76" t="s">
        <v>1895</v>
      </c>
      <c r="C153" s="97" t="s">
        <v>1591</v>
      </c>
      <c r="D153" s="97" t="s">
        <v>1591</v>
      </c>
      <c r="E153" s="97"/>
      <c r="F153" s="97" t="s">
        <v>1591</v>
      </c>
      <c r="G153" s="76"/>
    </row>
    <row r="154" spans="1:7" x14ac:dyDescent="0.25">
      <c r="A154" s="88" t="s">
        <v>2436</v>
      </c>
      <c r="B154" s="76" t="s">
        <v>1895</v>
      </c>
      <c r="C154" s="97" t="s">
        <v>1591</v>
      </c>
      <c r="D154" s="97" t="s">
        <v>1591</v>
      </c>
      <c r="E154" s="97"/>
      <c r="F154" s="97" t="s">
        <v>1591</v>
      </c>
      <c r="G154" s="76"/>
    </row>
    <row r="155" spans="1:7" x14ac:dyDescent="0.25">
      <c r="A155" s="88" t="s">
        <v>2437</v>
      </c>
      <c r="B155" s="76" t="s">
        <v>1895</v>
      </c>
      <c r="C155" s="97" t="s">
        <v>1591</v>
      </c>
      <c r="D155" s="97" t="s">
        <v>1591</v>
      </c>
      <c r="E155" s="97"/>
      <c r="F155" s="97" t="s">
        <v>1591</v>
      </c>
      <c r="G155" s="76"/>
    </row>
    <row r="156" spans="1:7" x14ac:dyDescent="0.25">
      <c r="A156" s="88" t="s">
        <v>2438</v>
      </c>
      <c r="B156" s="76" t="s">
        <v>1895</v>
      </c>
      <c r="C156" s="97" t="s">
        <v>1591</v>
      </c>
      <c r="D156" s="97" t="s">
        <v>1591</v>
      </c>
      <c r="E156" s="97"/>
      <c r="F156" s="97" t="s">
        <v>1591</v>
      </c>
      <c r="G156" s="76"/>
    </row>
    <row r="157" spans="1:7" x14ac:dyDescent="0.25">
      <c r="A157" s="88" t="s">
        <v>2439</v>
      </c>
      <c r="B157" s="76" t="s">
        <v>1895</v>
      </c>
      <c r="C157" s="97" t="s">
        <v>1591</v>
      </c>
      <c r="D157" s="97" t="s">
        <v>1591</v>
      </c>
      <c r="E157" s="97"/>
      <c r="F157" s="97" t="s">
        <v>1591</v>
      </c>
      <c r="G157" s="76"/>
    </row>
    <row r="158" spans="1:7" x14ac:dyDescent="0.25">
      <c r="A158" s="88" t="s">
        <v>2440</v>
      </c>
      <c r="B158" s="76" t="s">
        <v>1895</v>
      </c>
      <c r="C158" s="97" t="s">
        <v>1591</v>
      </c>
      <c r="D158" s="97" t="s">
        <v>1591</v>
      </c>
      <c r="E158" s="97"/>
      <c r="F158" s="97" t="s">
        <v>1591</v>
      </c>
      <c r="G158" s="76"/>
    </row>
    <row r="159" spans="1:7" x14ac:dyDescent="0.25">
      <c r="A159" s="88" t="s">
        <v>2441</v>
      </c>
      <c r="B159" s="76" t="s">
        <v>1895</v>
      </c>
      <c r="C159" s="97" t="s">
        <v>1591</v>
      </c>
      <c r="D159" s="97" t="s">
        <v>1591</v>
      </c>
      <c r="E159" s="97"/>
      <c r="F159" s="97" t="s">
        <v>1591</v>
      </c>
      <c r="G159" s="76"/>
    </row>
    <row r="160" spans="1:7" x14ac:dyDescent="0.25">
      <c r="A160" s="88" t="s">
        <v>2442</v>
      </c>
      <c r="B160" s="76" t="s">
        <v>1895</v>
      </c>
      <c r="C160" s="97" t="s">
        <v>1591</v>
      </c>
      <c r="D160" s="97" t="s">
        <v>1591</v>
      </c>
      <c r="E160" s="97"/>
      <c r="F160" s="97" t="s">
        <v>1591</v>
      </c>
      <c r="G160" s="76"/>
    </row>
    <row r="161" spans="1:7" x14ac:dyDescent="0.25">
      <c r="A161" s="88" t="s">
        <v>2443</v>
      </c>
      <c r="B161" s="76" t="s">
        <v>1895</v>
      </c>
      <c r="C161" s="97" t="s">
        <v>1591</v>
      </c>
      <c r="D161" s="97" t="s">
        <v>1591</v>
      </c>
      <c r="E161" s="97"/>
      <c r="F161" s="97" t="s">
        <v>1591</v>
      </c>
      <c r="G161" s="76"/>
    </row>
    <row r="162" spans="1:7" x14ac:dyDescent="0.25">
      <c r="A162" s="88" t="s">
        <v>2444</v>
      </c>
      <c r="B162" s="76" t="s">
        <v>1895</v>
      </c>
      <c r="C162" s="97" t="s">
        <v>1591</v>
      </c>
      <c r="D162" s="97" t="s">
        <v>1591</v>
      </c>
      <c r="E162" s="97"/>
      <c r="F162" s="97" t="s">
        <v>1591</v>
      </c>
      <c r="G162" s="76"/>
    </row>
    <row r="163" spans="1:7" x14ac:dyDescent="0.25">
      <c r="A163" s="88" t="s">
        <v>2445</v>
      </c>
      <c r="B163" s="76" t="s">
        <v>1895</v>
      </c>
      <c r="C163" s="97" t="s">
        <v>1591</v>
      </c>
      <c r="D163" s="97" t="s">
        <v>1591</v>
      </c>
      <c r="E163" s="97"/>
      <c r="F163" s="97" t="s">
        <v>1591</v>
      </c>
      <c r="G163" s="76"/>
    </row>
    <row r="164" spans="1:7" x14ac:dyDescent="0.25">
      <c r="A164" s="88" t="s">
        <v>2446</v>
      </c>
      <c r="B164" s="76" t="s">
        <v>1895</v>
      </c>
      <c r="C164" s="97" t="s">
        <v>1591</v>
      </c>
      <c r="D164" s="97" t="s">
        <v>1591</v>
      </c>
      <c r="E164" s="97"/>
      <c r="F164" s="97" t="s">
        <v>1591</v>
      </c>
      <c r="G164" s="76"/>
    </row>
    <row r="165" spans="1:7" x14ac:dyDescent="0.25">
      <c r="A165" s="88" t="s">
        <v>2447</v>
      </c>
      <c r="B165" s="76" t="s">
        <v>1895</v>
      </c>
      <c r="C165" s="97" t="s">
        <v>1591</v>
      </c>
      <c r="D165" s="97" t="s">
        <v>1591</v>
      </c>
      <c r="E165" s="97"/>
      <c r="F165" s="97" t="s">
        <v>1591</v>
      </c>
      <c r="G165" s="76"/>
    </row>
    <row r="166" spans="1:7" x14ac:dyDescent="0.25">
      <c r="A166" s="88" t="s">
        <v>2448</v>
      </c>
      <c r="B166" s="76" t="s">
        <v>1895</v>
      </c>
      <c r="C166" s="97" t="s">
        <v>1591</v>
      </c>
      <c r="D166" s="97" t="s">
        <v>1591</v>
      </c>
      <c r="E166" s="97"/>
      <c r="F166" s="97" t="s">
        <v>1591</v>
      </c>
      <c r="G166" s="76"/>
    </row>
    <row r="167" spans="1:7" x14ac:dyDescent="0.25">
      <c r="A167" s="88" t="s">
        <v>2449</v>
      </c>
      <c r="B167" s="76" t="s">
        <v>1895</v>
      </c>
      <c r="C167" s="97" t="s">
        <v>1591</v>
      </c>
      <c r="D167" s="97" t="s">
        <v>1591</v>
      </c>
      <c r="E167" s="97"/>
      <c r="F167" s="97" t="s">
        <v>1591</v>
      </c>
      <c r="G167" s="76"/>
    </row>
    <row r="168" spans="1:7" x14ac:dyDescent="0.25">
      <c r="A168" s="88" t="s">
        <v>2450</v>
      </c>
      <c r="B168" s="76" t="s">
        <v>1895</v>
      </c>
      <c r="C168" s="97" t="s">
        <v>1591</v>
      </c>
      <c r="D168" s="97" t="s">
        <v>1591</v>
      </c>
      <c r="E168" s="97"/>
      <c r="F168" s="97" t="s">
        <v>1591</v>
      </c>
      <c r="G168" s="76"/>
    </row>
    <row r="169" spans="1:7" x14ac:dyDescent="0.25">
      <c r="A169" s="88" t="s">
        <v>2451</v>
      </c>
      <c r="B169" s="76" t="s">
        <v>1895</v>
      </c>
      <c r="C169" s="97" t="s">
        <v>1591</v>
      </c>
      <c r="D169" s="97" t="s">
        <v>1591</v>
      </c>
      <c r="E169" s="97"/>
      <c r="F169" s="97" t="s">
        <v>1591</v>
      </c>
      <c r="G169" s="76"/>
    </row>
    <row r="170" spans="1:7" x14ac:dyDescent="0.25">
      <c r="A170" s="93"/>
      <c r="B170" s="93" t="s">
        <v>1034</v>
      </c>
      <c r="C170" s="93" t="s">
        <v>866</v>
      </c>
      <c r="D170" s="93" t="s">
        <v>867</v>
      </c>
      <c r="E170" s="93"/>
      <c r="F170" s="93" t="s">
        <v>830</v>
      </c>
      <c r="G170" s="93"/>
    </row>
    <row r="171" spans="1:7" x14ac:dyDescent="0.25">
      <c r="A171" s="88" t="s">
        <v>2452</v>
      </c>
      <c r="B171" s="88" t="s">
        <v>1036</v>
      </c>
      <c r="C171" s="97" t="s">
        <v>1591</v>
      </c>
      <c r="D171" s="97" t="s">
        <v>1591</v>
      </c>
      <c r="E171" s="124"/>
      <c r="F171" s="97" t="s">
        <v>1591</v>
      </c>
      <c r="G171" s="76"/>
    </row>
    <row r="172" spans="1:7" x14ac:dyDescent="0.25">
      <c r="A172" s="88" t="s">
        <v>2453</v>
      </c>
      <c r="B172" s="88" t="s">
        <v>1038</v>
      </c>
      <c r="C172" s="97" t="s">
        <v>1591</v>
      </c>
      <c r="D172" s="97" t="s">
        <v>1591</v>
      </c>
      <c r="E172" s="124"/>
      <c r="F172" s="97" t="s">
        <v>1591</v>
      </c>
      <c r="G172" s="76"/>
    </row>
    <row r="173" spans="1:7" x14ac:dyDescent="0.25">
      <c r="A173" s="88" t="s">
        <v>2454</v>
      </c>
      <c r="B173" s="88" t="s">
        <v>378</v>
      </c>
      <c r="C173" s="97" t="s">
        <v>1591</v>
      </c>
      <c r="D173" s="97" t="s">
        <v>1591</v>
      </c>
      <c r="E173" s="124"/>
      <c r="F173" s="97" t="s">
        <v>1591</v>
      </c>
      <c r="G173" s="76"/>
    </row>
    <row r="174" spans="1:7" x14ac:dyDescent="0.25">
      <c r="A174" s="88" t="s">
        <v>2455</v>
      </c>
      <c r="B174" s="76"/>
      <c r="C174" s="97"/>
      <c r="D174" s="97"/>
      <c r="E174" s="124"/>
      <c r="F174" s="97"/>
      <c r="G174" s="76"/>
    </row>
    <row r="175" spans="1:7" x14ac:dyDescent="0.25">
      <c r="A175" s="88" t="s">
        <v>2456</v>
      </c>
      <c r="B175" s="76"/>
      <c r="C175" s="97"/>
      <c r="D175" s="97"/>
      <c r="E175" s="124"/>
      <c r="F175" s="97"/>
      <c r="G175" s="76"/>
    </row>
    <row r="176" spans="1:7" x14ac:dyDescent="0.25">
      <c r="A176" s="88" t="s">
        <v>2457</v>
      </c>
      <c r="B176" s="76"/>
      <c r="C176" s="97"/>
      <c r="D176" s="97"/>
      <c r="E176" s="124"/>
      <c r="F176" s="97"/>
      <c r="G176" s="76"/>
    </row>
    <row r="177" spans="1:7" x14ac:dyDescent="0.25">
      <c r="A177" s="88" t="s">
        <v>2458</v>
      </c>
      <c r="B177" s="76"/>
      <c r="C177" s="97"/>
      <c r="D177" s="97"/>
      <c r="E177" s="124"/>
      <c r="F177" s="97"/>
      <c r="G177" s="76"/>
    </row>
    <row r="178" spans="1:7" x14ac:dyDescent="0.25">
      <c r="A178" s="88" t="s">
        <v>2459</v>
      </c>
      <c r="B178" s="76"/>
      <c r="C178" s="97"/>
      <c r="D178" s="97"/>
      <c r="E178" s="124"/>
      <c r="F178" s="97"/>
      <c r="G178" s="76"/>
    </row>
    <row r="179" spans="1:7" x14ac:dyDescent="0.25">
      <c r="A179" s="88" t="s">
        <v>2460</v>
      </c>
      <c r="B179" s="76"/>
      <c r="C179" s="97"/>
      <c r="D179" s="97"/>
      <c r="E179" s="124"/>
      <c r="F179" s="97"/>
      <c r="G179" s="76"/>
    </row>
    <row r="180" spans="1:7" x14ac:dyDescent="0.25">
      <c r="A180" s="93"/>
      <c r="B180" s="93" t="s">
        <v>1046</v>
      </c>
      <c r="C180" s="93" t="s">
        <v>866</v>
      </c>
      <c r="D180" s="93" t="s">
        <v>867</v>
      </c>
      <c r="E180" s="93"/>
      <c r="F180" s="93" t="s">
        <v>830</v>
      </c>
      <c r="G180" s="93"/>
    </row>
    <row r="181" spans="1:7" x14ac:dyDescent="0.25">
      <c r="A181" s="88" t="s">
        <v>2461</v>
      </c>
      <c r="B181" s="88" t="s">
        <v>1048</v>
      </c>
      <c r="C181" s="97" t="s">
        <v>1591</v>
      </c>
      <c r="D181" s="97" t="s">
        <v>1591</v>
      </c>
      <c r="E181" s="124"/>
      <c r="F181" s="97" t="s">
        <v>1591</v>
      </c>
      <c r="G181" s="76"/>
    </row>
    <row r="182" spans="1:7" x14ac:dyDescent="0.25">
      <c r="A182" s="88" t="s">
        <v>2462</v>
      </c>
      <c r="B182" s="88" t="s">
        <v>1050</v>
      </c>
      <c r="C182" s="97" t="s">
        <v>1591</v>
      </c>
      <c r="D182" s="97" t="s">
        <v>1591</v>
      </c>
      <c r="E182" s="124"/>
      <c r="F182" s="97" t="s">
        <v>1591</v>
      </c>
      <c r="G182" s="76"/>
    </row>
    <row r="183" spans="1:7" x14ac:dyDescent="0.25">
      <c r="A183" s="88" t="s">
        <v>2463</v>
      </c>
      <c r="B183" s="88" t="s">
        <v>378</v>
      </c>
      <c r="C183" s="97" t="s">
        <v>1591</v>
      </c>
      <c r="D183" s="97" t="s">
        <v>1591</v>
      </c>
      <c r="E183" s="124"/>
      <c r="F183" s="97" t="s">
        <v>1591</v>
      </c>
      <c r="G183" s="76"/>
    </row>
    <row r="184" spans="1:7" x14ac:dyDescent="0.25">
      <c r="A184" s="88" t="s">
        <v>2464</v>
      </c>
      <c r="B184" s="76"/>
      <c r="C184" s="76"/>
      <c r="D184" s="76"/>
      <c r="E184" s="73"/>
      <c r="F184" s="76"/>
      <c r="G184" s="76"/>
    </row>
    <row r="185" spans="1:7" x14ac:dyDescent="0.25">
      <c r="A185" s="88" t="s">
        <v>2465</v>
      </c>
      <c r="B185" s="76"/>
      <c r="C185" s="76"/>
      <c r="D185" s="76"/>
      <c r="E185" s="73"/>
      <c r="F185" s="76"/>
      <c r="G185" s="76"/>
    </row>
    <row r="186" spans="1:7" x14ac:dyDescent="0.25">
      <c r="A186" s="88" t="s">
        <v>2466</v>
      </c>
      <c r="B186" s="76"/>
      <c r="C186" s="76"/>
      <c r="D186" s="76"/>
      <c r="E186" s="73"/>
      <c r="F186" s="76"/>
      <c r="G186" s="76"/>
    </row>
    <row r="187" spans="1:7" x14ac:dyDescent="0.25">
      <c r="A187" s="88" t="s">
        <v>2467</v>
      </c>
      <c r="B187" s="76"/>
      <c r="C187" s="76"/>
      <c r="D187" s="76"/>
      <c r="E187" s="73"/>
      <c r="F187" s="76"/>
      <c r="G187" s="76"/>
    </row>
    <row r="188" spans="1:7" x14ac:dyDescent="0.25">
      <c r="A188" s="88" t="s">
        <v>2468</v>
      </c>
      <c r="B188" s="76"/>
      <c r="C188" s="76"/>
      <c r="D188" s="76"/>
      <c r="E188" s="73"/>
      <c r="F188" s="76"/>
      <c r="G188" s="76"/>
    </row>
    <row r="189" spans="1:7" x14ac:dyDescent="0.25">
      <c r="A189" s="88" t="s">
        <v>2469</v>
      </c>
      <c r="B189" s="76"/>
      <c r="C189" s="76"/>
      <c r="D189" s="76"/>
      <c r="E189" s="73"/>
      <c r="F189" s="76"/>
      <c r="G189" s="76"/>
    </row>
    <row r="190" spans="1:7" x14ac:dyDescent="0.25">
      <c r="A190" s="93"/>
      <c r="B190" s="93" t="s">
        <v>1058</v>
      </c>
      <c r="C190" s="93" t="s">
        <v>866</v>
      </c>
      <c r="D190" s="93" t="s">
        <v>867</v>
      </c>
      <c r="E190" s="93"/>
      <c r="F190" s="93" t="s">
        <v>830</v>
      </c>
      <c r="G190" s="93"/>
    </row>
    <row r="191" spans="1:7" x14ac:dyDescent="0.25">
      <c r="A191" s="88" t="s">
        <v>2470</v>
      </c>
      <c r="B191" s="96" t="s">
        <v>1060</v>
      </c>
      <c r="C191" s="97" t="s">
        <v>1591</v>
      </c>
      <c r="D191" s="97" t="s">
        <v>1591</v>
      </c>
      <c r="E191" s="124"/>
      <c r="F191" s="97" t="s">
        <v>1591</v>
      </c>
      <c r="G191" s="76"/>
    </row>
    <row r="192" spans="1:7" x14ac:dyDescent="0.25">
      <c r="A192" s="88" t="s">
        <v>2471</v>
      </c>
      <c r="B192" s="96" t="s">
        <v>1062</v>
      </c>
      <c r="C192" s="97" t="s">
        <v>1591</v>
      </c>
      <c r="D192" s="97" t="s">
        <v>1591</v>
      </c>
      <c r="E192" s="124"/>
      <c r="F192" s="97" t="s">
        <v>1591</v>
      </c>
      <c r="G192" s="76"/>
    </row>
    <row r="193" spans="1:7" x14ac:dyDescent="0.25">
      <c r="A193" s="88" t="s">
        <v>2472</v>
      </c>
      <c r="B193" s="96" t="s">
        <v>1064</v>
      </c>
      <c r="C193" s="97" t="s">
        <v>1591</v>
      </c>
      <c r="D193" s="97" t="s">
        <v>1591</v>
      </c>
      <c r="E193" s="97"/>
      <c r="F193" s="97" t="s">
        <v>1591</v>
      </c>
      <c r="G193" s="76"/>
    </row>
    <row r="194" spans="1:7" x14ac:dyDescent="0.25">
      <c r="A194" s="88" t="s">
        <v>2473</v>
      </c>
      <c r="B194" s="96" t="s">
        <v>1066</v>
      </c>
      <c r="C194" s="97" t="s">
        <v>1591</v>
      </c>
      <c r="D194" s="97" t="s">
        <v>1591</v>
      </c>
      <c r="E194" s="97"/>
      <c r="F194" s="97" t="s">
        <v>1591</v>
      </c>
      <c r="G194" s="76"/>
    </row>
    <row r="195" spans="1:7" x14ac:dyDescent="0.25">
      <c r="A195" s="88" t="s">
        <v>2474</v>
      </c>
      <c r="B195" s="96" t="s">
        <v>1068</v>
      </c>
      <c r="C195" s="97" t="s">
        <v>1591</v>
      </c>
      <c r="D195" s="97" t="s">
        <v>1591</v>
      </c>
      <c r="E195" s="97"/>
      <c r="F195" s="97" t="s">
        <v>1591</v>
      </c>
      <c r="G195" s="76"/>
    </row>
    <row r="196" spans="1:7" x14ac:dyDescent="0.25">
      <c r="A196" s="88" t="s">
        <v>2475</v>
      </c>
      <c r="B196" s="89"/>
      <c r="C196" s="97"/>
      <c r="D196" s="97"/>
      <c r="E196" s="97"/>
      <c r="F196" s="97"/>
      <c r="G196" s="76"/>
    </row>
    <row r="197" spans="1:7" x14ac:dyDescent="0.25">
      <c r="A197" s="88" t="s">
        <v>2476</v>
      </c>
      <c r="B197" s="89"/>
      <c r="C197" s="97"/>
      <c r="D197" s="97"/>
      <c r="E197" s="97"/>
      <c r="F197" s="97"/>
      <c r="G197" s="76"/>
    </row>
    <row r="198" spans="1:7" x14ac:dyDescent="0.25">
      <c r="A198" s="88" t="s">
        <v>2477</v>
      </c>
      <c r="B198" s="73"/>
      <c r="C198" s="97"/>
      <c r="D198" s="97"/>
      <c r="E198" s="97"/>
      <c r="F198" s="97"/>
      <c r="G198" s="76"/>
    </row>
    <row r="199" spans="1:7" x14ac:dyDescent="0.25">
      <c r="A199" s="88" t="s">
        <v>2478</v>
      </c>
      <c r="B199" s="73"/>
      <c r="C199" s="97"/>
      <c r="D199" s="97"/>
      <c r="E199" s="97"/>
      <c r="F199" s="97"/>
      <c r="G199" s="76"/>
    </row>
    <row r="200" spans="1:7" x14ac:dyDescent="0.25">
      <c r="A200" s="93"/>
      <c r="B200" s="93" t="s">
        <v>1073</v>
      </c>
      <c r="C200" s="93" t="s">
        <v>866</v>
      </c>
      <c r="D200" s="93" t="s">
        <v>867</v>
      </c>
      <c r="E200" s="93"/>
      <c r="F200" s="93" t="s">
        <v>830</v>
      </c>
      <c r="G200" s="93"/>
    </row>
    <row r="201" spans="1:7" x14ac:dyDescent="0.25">
      <c r="A201" s="88" t="s">
        <v>2479</v>
      </c>
      <c r="B201" s="88" t="s">
        <v>1075</v>
      </c>
      <c r="C201" s="97" t="s">
        <v>1591</v>
      </c>
      <c r="D201" s="97" t="s">
        <v>1591</v>
      </c>
      <c r="E201" s="124"/>
      <c r="F201" s="97" t="s">
        <v>1591</v>
      </c>
      <c r="G201" s="76"/>
    </row>
    <row r="202" spans="1:7" x14ac:dyDescent="0.25">
      <c r="A202" s="88" t="s">
        <v>2480</v>
      </c>
      <c r="B202" s="148" t="s">
        <v>2481</v>
      </c>
      <c r="C202" s="97" t="s">
        <v>1591</v>
      </c>
      <c r="D202" s="97" t="s">
        <v>1591</v>
      </c>
      <c r="E202" s="124"/>
      <c r="F202" s="97" t="s">
        <v>1591</v>
      </c>
      <c r="G202" s="76"/>
    </row>
    <row r="203" spans="1:7" x14ac:dyDescent="0.25">
      <c r="A203" s="88" t="s">
        <v>2482</v>
      </c>
      <c r="B203" s="125"/>
      <c r="C203" s="97"/>
      <c r="D203" s="97"/>
      <c r="E203" s="124"/>
      <c r="F203" s="97"/>
      <c r="G203" s="76"/>
    </row>
    <row r="204" spans="1:7" x14ac:dyDescent="0.25">
      <c r="A204" s="88" t="s">
        <v>2483</v>
      </c>
      <c r="B204" s="125"/>
      <c r="C204" s="97"/>
      <c r="D204" s="97"/>
      <c r="E204" s="124"/>
      <c r="F204" s="97"/>
      <c r="G204" s="76"/>
    </row>
    <row r="205" spans="1:7" x14ac:dyDescent="0.25">
      <c r="A205" s="88" t="s">
        <v>2484</v>
      </c>
      <c r="B205" s="125"/>
      <c r="C205" s="97"/>
      <c r="D205" s="97"/>
      <c r="E205" s="124"/>
      <c r="F205" s="97"/>
      <c r="G205" s="76"/>
    </row>
    <row r="206" spans="1:7" x14ac:dyDescent="0.25">
      <c r="A206" s="88" t="s">
        <v>2485</v>
      </c>
      <c r="B206" s="76"/>
      <c r="C206" s="76"/>
      <c r="D206" s="76"/>
      <c r="E206" s="76"/>
      <c r="F206" s="76"/>
      <c r="G206" s="76"/>
    </row>
    <row r="207" spans="1:7" x14ac:dyDescent="0.25">
      <c r="A207" s="88" t="s">
        <v>2486</v>
      </c>
      <c r="B207" s="76"/>
      <c r="C207" s="76"/>
      <c r="D207" s="76"/>
      <c r="E207" s="76"/>
      <c r="F207" s="76"/>
      <c r="G207" s="76"/>
    </row>
    <row r="208" spans="1:7" x14ac:dyDescent="0.25">
      <c r="A208" s="88" t="s">
        <v>2487</v>
      </c>
      <c r="B208" s="76"/>
      <c r="C208" s="76"/>
      <c r="D208" s="76"/>
      <c r="E208" s="76"/>
      <c r="F208" s="76"/>
      <c r="G208" s="76"/>
    </row>
    <row r="209" spans="1:7" ht="18.75" x14ac:dyDescent="0.25">
      <c r="A209" s="173"/>
      <c r="B209" s="126" t="s">
        <v>2488</v>
      </c>
      <c r="C209" s="149"/>
      <c r="D209" s="149"/>
      <c r="E209" s="149"/>
      <c r="F209" s="149"/>
      <c r="G209" s="149"/>
    </row>
    <row r="210" spans="1:7" x14ac:dyDescent="0.25">
      <c r="A210" s="93"/>
      <c r="B210" s="93" t="s">
        <v>1081</v>
      </c>
      <c r="C210" s="93" t="s">
        <v>1082</v>
      </c>
      <c r="D210" s="93" t="s">
        <v>1083</v>
      </c>
      <c r="E210" s="93"/>
      <c r="F210" s="93" t="s">
        <v>866</v>
      </c>
      <c r="G210" s="93" t="s">
        <v>1084</v>
      </c>
    </row>
    <row r="211" spans="1:7" x14ac:dyDescent="0.25">
      <c r="A211" s="88" t="s">
        <v>2489</v>
      </c>
      <c r="B211" s="88" t="s">
        <v>2490</v>
      </c>
      <c r="C211" s="71" t="s">
        <v>1591</v>
      </c>
      <c r="D211" s="76"/>
      <c r="E211" s="81"/>
      <c r="F211" s="106"/>
      <c r="G211" s="106"/>
    </row>
    <row r="212" spans="1:7" x14ac:dyDescent="0.25">
      <c r="A212" s="81"/>
      <c r="B212" s="128"/>
      <c r="C212" s="81"/>
      <c r="D212" s="81"/>
      <c r="E212" s="81"/>
      <c r="F212" s="106"/>
      <c r="G212" s="106"/>
    </row>
    <row r="213" spans="1:7" x14ac:dyDescent="0.25">
      <c r="A213" s="76"/>
      <c r="B213" s="88" t="s">
        <v>1087</v>
      </c>
      <c r="C213" s="81"/>
      <c r="D213" s="81"/>
      <c r="E213" s="81"/>
      <c r="F213" s="106"/>
      <c r="G213" s="106"/>
    </row>
    <row r="214" spans="1:7" x14ac:dyDescent="0.25">
      <c r="A214" s="88" t="s">
        <v>2491</v>
      </c>
      <c r="B214" s="76" t="s">
        <v>1089</v>
      </c>
      <c r="C214" s="71" t="s">
        <v>1591</v>
      </c>
      <c r="D214" s="100" t="s">
        <v>1591</v>
      </c>
      <c r="E214" s="81"/>
      <c r="F214" s="101" t="str">
        <f>IF($C$238=0,"",IF(C214="[for completion]","",IF(C214="","",C214/$C$238)))</f>
        <v/>
      </c>
      <c r="G214" s="101" t="str">
        <f>IF($D$238=0,"",IF(D214="[for completion]","",IF(D214="","",D214/$D$238)))</f>
        <v/>
      </c>
    </row>
    <row r="215" spans="1:7" x14ac:dyDescent="0.25">
      <c r="A215" s="88" t="s">
        <v>2492</v>
      </c>
      <c r="B215" s="76" t="s">
        <v>1091</v>
      </c>
      <c r="C215" s="71" t="s">
        <v>1591</v>
      </c>
      <c r="D215" s="100" t="s">
        <v>1591</v>
      </c>
      <c r="E215" s="81"/>
      <c r="F215" s="101" t="str">
        <f t="shared" ref="F215:F237" si="1">IF($C$238=0,"",IF(C215="[for completion]","",IF(C215="","",C215/$C$238)))</f>
        <v/>
      </c>
      <c r="G215" s="101" t="str">
        <f t="shared" ref="G215:G237" si="2">IF($D$238=0,"",IF(D215="[for completion]","",IF(D215="","",D215/$D$238)))</f>
        <v/>
      </c>
    </row>
    <row r="216" spans="1:7" x14ac:dyDescent="0.25">
      <c r="A216" s="88" t="s">
        <v>2493</v>
      </c>
      <c r="B216" s="76" t="s">
        <v>1093</v>
      </c>
      <c r="C216" s="71" t="s">
        <v>1591</v>
      </c>
      <c r="D216" s="100" t="s">
        <v>1591</v>
      </c>
      <c r="E216" s="81"/>
      <c r="F216" s="101" t="str">
        <f t="shared" si="1"/>
        <v/>
      </c>
      <c r="G216" s="101" t="str">
        <f t="shared" si="2"/>
        <v/>
      </c>
    </row>
    <row r="217" spans="1:7" x14ac:dyDescent="0.25">
      <c r="A217" s="88" t="s">
        <v>2494</v>
      </c>
      <c r="B217" s="76" t="s">
        <v>1095</v>
      </c>
      <c r="C217" s="71" t="s">
        <v>1591</v>
      </c>
      <c r="D217" s="100" t="s">
        <v>1591</v>
      </c>
      <c r="E217" s="81"/>
      <c r="F217" s="101" t="str">
        <f t="shared" si="1"/>
        <v/>
      </c>
      <c r="G217" s="101" t="str">
        <f t="shared" si="2"/>
        <v/>
      </c>
    </row>
    <row r="218" spans="1:7" x14ac:dyDescent="0.25">
      <c r="A218" s="88" t="s">
        <v>2495</v>
      </c>
      <c r="B218" s="76" t="s">
        <v>1097</v>
      </c>
      <c r="C218" s="71" t="s">
        <v>1591</v>
      </c>
      <c r="D218" s="100" t="s">
        <v>1591</v>
      </c>
      <c r="E218" s="81"/>
      <c r="F218" s="101" t="str">
        <f t="shared" si="1"/>
        <v/>
      </c>
      <c r="G218" s="101" t="str">
        <f t="shared" si="2"/>
        <v/>
      </c>
    </row>
    <row r="219" spans="1:7" x14ac:dyDescent="0.25">
      <c r="A219" s="88" t="s">
        <v>2496</v>
      </c>
      <c r="B219" s="76" t="s">
        <v>1099</v>
      </c>
      <c r="C219" s="71" t="s">
        <v>1591</v>
      </c>
      <c r="D219" s="100" t="s">
        <v>1591</v>
      </c>
      <c r="E219" s="81"/>
      <c r="F219" s="101" t="str">
        <f t="shared" si="1"/>
        <v/>
      </c>
      <c r="G219" s="101" t="str">
        <f t="shared" si="2"/>
        <v/>
      </c>
    </row>
    <row r="220" spans="1:7" x14ac:dyDescent="0.25">
      <c r="A220" s="88" t="s">
        <v>2497</v>
      </c>
      <c r="B220" s="76"/>
      <c r="C220" s="71"/>
      <c r="D220" s="100"/>
      <c r="E220" s="81"/>
      <c r="F220" s="101" t="str">
        <f t="shared" si="1"/>
        <v/>
      </c>
      <c r="G220" s="101" t="str">
        <f t="shared" si="2"/>
        <v/>
      </c>
    </row>
    <row r="221" spans="1:7" x14ac:dyDescent="0.25">
      <c r="A221" s="88" t="s">
        <v>2498</v>
      </c>
      <c r="B221" s="76"/>
      <c r="C221" s="71"/>
      <c r="D221" s="100"/>
      <c r="E221" s="81"/>
      <c r="F221" s="101" t="str">
        <f t="shared" si="1"/>
        <v/>
      </c>
      <c r="G221" s="101" t="str">
        <f t="shared" si="2"/>
        <v/>
      </c>
    </row>
    <row r="222" spans="1:7" x14ac:dyDescent="0.25">
      <c r="A222" s="88" t="s">
        <v>2499</v>
      </c>
      <c r="B222" s="76"/>
      <c r="C222" s="71"/>
      <c r="D222" s="100"/>
      <c r="E222" s="81"/>
      <c r="F222" s="101" t="str">
        <f t="shared" si="1"/>
        <v/>
      </c>
      <c r="G222" s="101" t="str">
        <f t="shared" si="2"/>
        <v/>
      </c>
    </row>
    <row r="223" spans="1:7" x14ac:dyDescent="0.25">
      <c r="A223" s="88" t="s">
        <v>2500</v>
      </c>
      <c r="B223" s="76"/>
      <c r="C223" s="71"/>
      <c r="D223" s="100"/>
      <c r="E223" s="76"/>
      <c r="F223" s="101" t="str">
        <f t="shared" si="1"/>
        <v/>
      </c>
      <c r="G223" s="101" t="str">
        <f t="shared" si="2"/>
        <v/>
      </c>
    </row>
    <row r="224" spans="1:7" x14ac:dyDescent="0.25">
      <c r="A224" s="88" t="s">
        <v>2501</v>
      </c>
      <c r="B224" s="76"/>
      <c r="C224" s="71"/>
      <c r="D224" s="100"/>
      <c r="E224" s="76"/>
      <c r="F224" s="101" t="str">
        <f t="shared" si="1"/>
        <v/>
      </c>
      <c r="G224" s="101" t="str">
        <f t="shared" si="2"/>
        <v/>
      </c>
    </row>
    <row r="225" spans="1:7" x14ac:dyDescent="0.25">
      <c r="A225" s="88" t="s">
        <v>2502</v>
      </c>
      <c r="B225" s="76"/>
      <c r="C225" s="71"/>
      <c r="D225" s="100"/>
      <c r="E225" s="76"/>
      <c r="F225" s="101" t="str">
        <f t="shared" si="1"/>
        <v/>
      </c>
      <c r="G225" s="101" t="str">
        <f t="shared" si="2"/>
        <v/>
      </c>
    </row>
    <row r="226" spans="1:7" x14ac:dyDescent="0.25">
      <c r="A226" s="88" t="s">
        <v>2503</v>
      </c>
      <c r="B226" s="76"/>
      <c r="C226" s="71"/>
      <c r="D226" s="100"/>
      <c r="E226" s="76"/>
      <c r="F226" s="101" t="str">
        <f t="shared" si="1"/>
        <v/>
      </c>
      <c r="G226" s="101" t="str">
        <f t="shared" si="2"/>
        <v/>
      </c>
    </row>
    <row r="227" spans="1:7" x14ac:dyDescent="0.25">
      <c r="A227" s="88" t="s">
        <v>2504</v>
      </c>
      <c r="B227" s="76"/>
      <c r="C227" s="71"/>
      <c r="D227" s="100"/>
      <c r="E227" s="76"/>
      <c r="F227" s="101" t="str">
        <f t="shared" si="1"/>
        <v/>
      </c>
      <c r="G227" s="101" t="str">
        <f t="shared" si="2"/>
        <v/>
      </c>
    </row>
    <row r="228" spans="1:7" x14ac:dyDescent="0.25">
      <c r="A228" s="88" t="s">
        <v>2505</v>
      </c>
      <c r="B228" s="76"/>
      <c r="C228" s="71"/>
      <c r="D228" s="100"/>
      <c r="E228" s="76"/>
      <c r="F228" s="101" t="str">
        <f t="shared" si="1"/>
        <v/>
      </c>
      <c r="G228" s="101" t="str">
        <f t="shared" si="2"/>
        <v/>
      </c>
    </row>
    <row r="229" spans="1:7" x14ac:dyDescent="0.25">
      <c r="A229" s="88" t="s">
        <v>2506</v>
      </c>
      <c r="B229" s="76"/>
      <c r="C229" s="71"/>
      <c r="D229" s="100"/>
      <c r="E229" s="76"/>
      <c r="F229" s="101" t="str">
        <f t="shared" si="1"/>
        <v/>
      </c>
      <c r="G229" s="101" t="str">
        <f t="shared" si="2"/>
        <v/>
      </c>
    </row>
    <row r="230" spans="1:7" x14ac:dyDescent="0.25">
      <c r="A230" s="88" t="s">
        <v>2507</v>
      </c>
      <c r="B230" s="76"/>
      <c r="C230" s="71"/>
      <c r="D230" s="100"/>
      <c r="E230" s="99"/>
      <c r="F230" s="101" t="str">
        <f t="shared" si="1"/>
        <v/>
      </c>
      <c r="G230" s="101" t="str">
        <f t="shared" si="2"/>
        <v/>
      </c>
    </row>
    <row r="231" spans="1:7" x14ac:dyDescent="0.25">
      <c r="A231" s="88" t="s">
        <v>2508</v>
      </c>
      <c r="B231" s="76"/>
      <c r="C231" s="71"/>
      <c r="D231" s="100"/>
      <c r="E231" s="99"/>
      <c r="F231" s="101" t="str">
        <f t="shared" si="1"/>
        <v/>
      </c>
      <c r="G231" s="101" t="str">
        <f t="shared" si="2"/>
        <v/>
      </c>
    </row>
    <row r="232" spans="1:7" x14ac:dyDescent="0.25">
      <c r="A232" s="88" t="s">
        <v>2509</v>
      </c>
      <c r="B232" s="76"/>
      <c r="C232" s="71"/>
      <c r="D232" s="100"/>
      <c r="E232" s="99"/>
      <c r="F232" s="101" t="str">
        <f t="shared" si="1"/>
        <v/>
      </c>
      <c r="G232" s="101" t="str">
        <f t="shared" si="2"/>
        <v/>
      </c>
    </row>
    <row r="233" spans="1:7" x14ac:dyDescent="0.25">
      <c r="A233" s="88" t="s">
        <v>2510</v>
      </c>
      <c r="B233" s="76"/>
      <c r="C233" s="71"/>
      <c r="D233" s="100"/>
      <c r="E233" s="99"/>
      <c r="F233" s="101" t="str">
        <f t="shared" si="1"/>
        <v/>
      </c>
      <c r="G233" s="101" t="str">
        <f t="shared" si="2"/>
        <v/>
      </c>
    </row>
    <row r="234" spans="1:7" x14ac:dyDescent="0.25">
      <c r="A234" s="88" t="s">
        <v>2511</v>
      </c>
      <c r="B234" s="76"/>
      <c r="C234" s="71"/>
      <c r="D234" s="100"/>
      <c r="E234" s="99"/>
      <c r="F234" s="101" t="str">
        <f t="shared" si="1"/>
        <v/>
      </c>
      <c r="G234" s="101" t="str">
        <f t="shared" si="2"/>
        <v/>
      </c>
    </row>
    <row r="235" spans="1:7" x14ac:dyDescent="0.25">
      <c r="A235" s="88" t="s">
        <v>2512</v>
      </c>
      <c r="B235" s="76"/>
      <c r="C235" s="71"/>
      <c r="D235" s="100"/>
      <c r="E235" s="99"/>
      <c r="F235" s="101" t="str">
        <f t="shared" si="1"/>
        <v/>
      </c>
      <c r="G235" s="101" t="str">
        <f t="shared" si="2"/>
        <v/>
      </c>
    </row>
    <row r="236" spans="1:7" x14ac:dyDescent="0.25">
      <c r="A236" s="88" t="s">
        <v>2513</v>
      </c>
      <c r="B236" s="76"/>
      <c r="C236" s="71"/>
      <c r="D236" s="100"/>
      <c r="E236" s="99"/>
      <c r="F236" s="101" t="str">
        <f t="shared" si="1"/>
        <v/>
      </c>
      <c r="G236" s="101" t="str">
        <f t="shared" si="2"/>
        <v/>
      </c>
    </row>
    <row r="237" spans="1:7" x14ac:dyDescent="0.25">
      <c r="A237" s="88" t="s">
        <v>2514</v>
      </c>
      <c r="B237" s="76"/>
      <c r="C237" s="71"/>
      <c r="D237" s="100"/>
      <c r="E237" s="99"/>
      <c r="F237" s="101" t="str">
        <f t="shared" si="1"/>
        <v/>
      </c>
      <c r="G237" s="101" t="str">
        <f t="shared" si="2"/>
        <v/>
      </c>
    </row>
    <row r="238" spans="1:7" x14ac:dyDescent="0.25">
      <c r="A238" s="88" t="s">
        <v>2515</v>
      </c>
      <c r="B238" s="103" t="s">
        <v>380</v>
      </c>
      <c r="C238" s="104">
        <f>SUM(C214:C237)</f>
        <v>0</v>
      </c>
      <c r="D238" s="123">
        <f>SUM(D214:D237)</f>
        <v>0</v>
      </c>
      <c r="E238" s="99"/>
      <c r="F238" s="98">
        <f>SUM(F214:F237)</f>
        <v>0</v>
      </c>
      <c r="G238" s="98">
        <f>SUM(G214:G237)</f>
        <v>0</v>
      </c>
    </row>
    <row r="239" spans="1:7" x14ac:dyDescent="0.25">
      <c r="A239" s="93"/>
      <c r="B239" s="93" t="s">
        <v>1119</v>
      </c>
      <c r="C239" s="93" t="s">
        <v>1082</v>
      </c>
      <c r="D239" s="93" t="s">
        <v>1083</v>
      </c>
      <c r="E239" s="93"/>
      <c r="F239" s="93" t="s">
        <v>866</v>
      </c>
      <c r="G239" s="93" t="s">
        <v>1084</v>
      </c>
    </row>
    <row r="240" spans="1:7" x14ac:dyDescent="0.25">
      <c r="A240" s="88" t="s">
        <v>2516</v>
      </c>
      <c r="B240" s="88" t="s">
        <v>1121</v>
      </c>
      <c r="C240" s="97" t="s">
        <v>1591</v>
      </c>
      <c r="D240" s="76"/>
      <c r="E240" s="76"/>
      <c r="F240" s="122"/>
      <c r="G240" s="122"/>
    </row>
    <row r="241" spans="1:7" x14ac:dyDescent="0.25">
      <c r="A241" s="76"/>
      <c r="B241" s="76"/>
      <c r="C241" s="76"/>
      <c r="D241" s="76"/>
      <c r="E241" s="76"/>
      <c r="F241" s="122"/>
      <c r="G241" s="122"/>
    </row>
    <row r="242" spans="1:7" x14ac:dyDescent="0.25">
      <c r="A242" s="76"/>
      <c r="B242" s="88" t="s">
        <v>1122</v>
      </c>
      <c r="C242" s="76"/>
      <c r="D242" s="76"/>
      <c r="E242" s="76"/>
      <c r="F242" s="122"/>
      <c r="G242" s="122"/>
    </row>
    <row r="243" spans="1:7" x14ac:dyDescent="0.25">
      <c r="A243" s="88" t="s">
        <v>2517</v>
      </c>
      <c r="B243" s="88" t="s">
        <v>1124</v>
      </c>
      <c r="C243" s="71" t="s">
        <v>1591</v>
      </c>
      <c r="D243" s="100" t="s">
        <v>1591</v>
      </c>
      <c r="E243" s="76"/>
      <c r="F243" s="101" t="str">
        <f>IF($C$251=0,"",IF(C243="[for completion]","",IF(C243="","",C243/$C$251)))</f>
        <v/>
      </c>
      <c r="G243" s="101" t="str">
        <f>IF($D$251=0,"",IF(D243="[for completion]","",IF(D243="","",D243/$D$251)))</f>
        <v/>
      </c>
    </row>
    <row r="244" spans="1:7" x14ac:dyDescent="0.25">
      <c r="A244" s="88" t="s">
        <v>2518</v>
      </c>
      <c r="B244" s="88" t="s">
        <v>1126</v>
      </c>
      <c r="C244" s="71" t="s">
        <v>1591</v>
      </c>
      <c r="D244" s="100" t="s">
        <v>1591</v>
      </c>
      <c r="E244" s="76"/>
      <c r="F244" s="101" t="str">
        <f t="shared" ref="F244:F250" si="3">IF($C$251=0,"",IF(C244="[for completion]","",IF(C244="","",C244/$C$251)))</f>
        <v/>
      </c>
      <c r="G244" s="101" t="str">
        <f t="shared" ref="G244:G250" si="4">IF($D$251=0,"",IF(D244="[for completion]","",IF(D244="","",D244/$D$251)))</f>
        <v/>
      </c>
    </row>
    <row r="245" spans="1:7" x14ac:dyDescent="0.25">
      <c r="A245" s="88" t="s">
        <v>2519</v>
      </c>
      <c r="B245" s="88" t="s">
        <v>1128</v>
      </c>
      <c r="C245" s="71" t="s">
        <v>1591</v>
      </c>
      <c r="D245" s="100" t="s">
        <v>1591</v>
      </c>
      <c r="E245" s="76"/>
      <c r="F245" s="101" t="str">
        <f t="shared" si="3"/>
        <v/>
      </c>
      <c r="G245" s="101" t="str">
        <f t="shared" si="4"/>
        <v/>
      </c>
    </row>
    <row r="246" spans="1:7" x14ac:dyDescent="0.25">
      <c r="A246" s="88" t="s">
        <v>2520</v>
      </c>
      <c r="B246" s="88" t="s">
        <v>1130</v>
      </c>
      <c r="C246" s="71" t="s">
        <v>1591</v>
      </c>
      <c r="D246" s="100" t="s">
        <v>1591</v>
      </c>
      <c r="E246" s="76"/>
      <c r="F246" s="101" t="str">
        <f t="shared" si="3"/>
        <v/>
      </c>
      <c r="G246" s="101" t="str">
        <f t="shared" si="4"/>
        <v/>
      </c>
    </row>
    <row r="247" spans="1:7" x14ac:dyDescent="0.25">
      <c r="A247" s="88" t="s">
        <v>2521</v>
      </c>
      <c r="B247" s="88" t="s">
        <v>1132</v>
      </c>
      <c r="C247" s="71" t="s">
        <v>1591</v>
      </c>
      <c r="D247" s="100" t="s">
        <v>1591</v>
      </c>
      <c r="E247" s="76"/>
      <c r="F247" s="101" t="str">
        <f>IF($C$251=0,"",IF(C247="[for completion]","",IF(C247="","",C247/$C$251)))</f>
        <v/>
      </c>
      <c r="G247" s="101" t="str">
        <f t="shared" si="4"/>
        <v/>
      </c>
    </row>
    <row r="248" spans="1:7" x14ac:dyDescent="0.25">
      <c r="A248" s="88" t="s">
        <v>2522</v>
      </c>
      <c r="B248" s="88" t="s">
        <v>1134</v>
      </c>
      <c r="C248" s="71" t="s">
        <v>1591</v>
      </c>
      <c r="D248" s="100" t="s">
        <v>1591</v>
      </c>
      <c r="E248" s="76"/>
      <c r="F248" s="101" t="str">
        <f t="shared" si="3"/>
        <v/>
      </c>
      <c r="G248" s="101" t="str">
        <f t="shared" si="4"/>
        <v/>
      </c>
    </row>
    <row r="249" spans="1:7" x14ac:dyDescent="0.25">
      <c r="A249" s="88" t="s">
        <v>2523</v>
      </c>
      <c r="B249" s="88" t="s">
        <v>1136</v>
      </c>
      <c r="C249" s="71" t="s">
        <v>1591</v>
      </c>
      <c r="D249" s="100" t="s">
        <v>1591</v>
      </c>
      <c r="E249" s="76"/>
      <c r="F249" s="101" t="str">
        <f t="shared" si="3"/>
        <v/>
      </c>
      <c r="G249" s="101" t="str">
        <f t="shared" si="4"/>
        <v/>
      </c>
    </row>
    <row r="250" spans="1:7" x14ac:dyDescent="0.25">
      <c r="A250" s="88" t="s">
        <v>2524</v>
      </c>
      <c r="B250" s="88" t="s">
        <v>1138</v>
      </c>
      <c r="C250" s="71" t="s">
        <v>1591</v>
      </c>
      <c r="D250" s="100" t="s">
        <v>1591</v>
      </c>
      <c r="E250" s="76"/>
      <c r="F250" s="101" t="str">
        <f t="shared" si="3"/>
        <v/>
      </c>
      <c r="G250" s="101" t="str">
        <f t="shared" si="4"/>
        <v/>
      </c>
    </row>
    <row r="251" spans="1:7" x14ac:dyDescent="0.25">
      <c r="A251" s="88" t="s">
        <v>2525</v>
      </c>
      <c r="B251" s="103" t="s">
        <v>380</v>
      </c>
      <c r="C251" s="71">
        <f>SUM(C243:C250)</f>
        <v>0</v>
      </c>
      <c r="D251" s="100">
        <f>SUM(D243:D250)</f>
        <v>0</v>
      </c>
      <c r="E251" s="76"/>
      <c r="F251" s="98">
        <f>SUM(F240:F250)</f>
        <v>0</v>
      </c>
      <c r="G251" s="98">
        <f>SUM(G240:G250)</f>
        <v>0</v>
      </c>
    </row>
    <row r="252" spans="1:7" x14ac:dyDescent="0.25">
      <c r="A252" s="88" t="s">
        <v>2526</v>
      </c>
      <c r="B252" s="114" t="s">
        <v>1141</v>
      </c>
      <c r="C252" s="71"/>
      <c r="D252" s="100"/>
      <c r="E252" s="76"/>
      <c r="F252" s="101" t="s">
        <v>2527</v>
      </c>
      <c r="G252" s="101" t="s">
        <v>2527</v>
      </c>
    </row>
    <row r="253" spans="1:7" x14ac:dyDescent="0.25">
      <c r="A253" s="88" t="s">
        <v>2528</v>
      </c>
      <c r="B253" s="114" t="s">
        <v>1143</v>
      </c>
      <c r="C253" s="71"/>
      <c r="D253" s="100"/>
      <c r="E253" s="76"/>
      <c r="F253" s="101" t="s">
        <v>2527</v>
      </c>
      <c r="G253" s="101" t="s">
        <v>2527</v>
      </c>
    </row>
    <row r="254" spans="1:7" x14ac:dyDescent="0.25">
      <c r="A254" s="88" t="s">
        <v>2529</v>
      </c>
      <c r="B254" s="114" t="s">
        <v>1145</v>
      </c>
      <c r="C254" s="71"/>
      <c r="D254" s="100"/>
      <c r="E254" s="76"/>
      <c r="F254" s="101" t="s">
        <v>2527</v>
      </c>
      <c r="G254" s="101" t="s">
        <v>2527</v>
      </c>
    </row>
    <row r="255" spans="1:7" x14ac:dyDescent="0.25">
      <c r="A255" s="88" t="s">
        <v>2530</v>
      </c>
      <c r="B255" s="114" t="s">
        <v>1147</v>
      </c>
      <c r="C255" s="71"/>
      <c r="D255" s="100"/>
      <c r="E255" s="76"/>
      <c r="F255" s="101" t="s">
        <v>2527</v>
      </c>
      <c r="G255" s="101" t="s">
        <v>2527</v>
      </c>
    </row>
    <row r="256" spans="1:7" x14ac:dyDescent="0.25">
      <c r="A256" s="88" t="s">
        <v>2531</v>
      </c>
      <c r="B256" s="114" t="s">
        <v>1149</v>
      </c>
      <c r="C256" s="71"/>
      <c r="D256" s="100"/>
      <c r="E256" s="76"/>
      <c r="F256" s="101" t="s">
        <v>2527</v>
      </c>
      <c r="G256" s="101" t="s">
        <v>2527</v>
      </c>
    </row>
    <row r="257" spans="1:7" x14ac:dyDescent="0.25">
      <c r="A257" s="88" t="s">
        <v>2532</v>
      </c>
      <c r="B257" s="114" t="s">
        <v>1151</v>
      </c>
      <c r="C257" s="71"/>
      <c r="D257" s="100"/>
      <c r="E257" s="76"/>
      <c r="F257" s="101" t="s">
        <v>2527</v>
      </c>
      <c r="G257" s="101" t="s">
        <v>2527</v>
      </c>
    </row>
    <row r="258" spans="1:7" x14ac:dyDescent="0.25">
      <c r="A258" s="88" t="s">
        <v>2533</v>
      </c>
      <c r="B258" s="105"/>
      <c r="C258" s="76"/>
      <c r="D258" s="76"/>
      <c r="E258" s="76"/>
      <c r="F258" s="122"/>
      <c r="G258" s="122"/>
    </row>
    <row r="259" spans="1:7" x14ac:dyDescent="0.25">
      <c r="A259" s="88" t="s">
        <v>2534</v>
      </c>
      <c r="B259" s="105"/>
      <c r="C259" s="76"/>
      <c r="D259" s="76"/>
      <c r="E259" s="76"/>
      <c r="F259" s="122"/>
      <c r="G259" s="122"/>
    </row>
    <row r="260" spans="1:7" x14ac:dyDescent="0.25">
      <c r="A260" s="88" t="s">
        <v>2535</v>
      </c>
      <c r="B260" s="105"/>
      <c r="C260" s="76"/>
      <c r="D260" s="76"/>
      <c r="E260" s="76"/>
      <c r="F260" s="122"/>
      <c r="G260" s="122"/>
    </row>
    <row r="261" spans="1:7" x14ac:dyDescent="0.25">
      <c r="A261" s="93"/>
      <c r="B261" s="93" t="s">
        <v>1155</v>
      </c>
      <c r="C261" s="93" t="s">
        <v>1082</v>
      </c>
      <c r="D261" s="93" t="s">
        <v>1083</v>
      </c>
      <c r="E261" s="93"/>
      <c r="F261" s="93" t="s">
        <v>866</v>
      </c>
      <c r="G261" s="93" t="s">
        <v>1084</v>
      </c>
    </row>
    <row r="262" spans="1:7" x14ac:dyDescent="0.25">
      <c r="A262" s="88" t="s">
        <v>2536</v>
      </c>
      <c r="B262" s="88" t="s">
        <v>1121</v>
      </c>
      <c r="C262" s="100" t="s">
        <v>1591</v>
      </c>
      <c r="D262" s="76"/>
      <c r="E262" s="76"/>
      <c r="F262" s="122"/>
      <c r="G262" s="122"/>
    </row>
    <row r="263" spans="1:7" x14ac:dyDescent="0.25">
      <c r="A263" s="76"/>
      <c r="B263" s="76"/>
      <c r="C263" s="76"/>
      <c r="D263" s="76"/>
      <c r="E263" s="76"/>
      <c r="F263" s="122"/>
      <c r="G263" s="122"/>
    </row>
    <row r="264" spans="1:7" x14ac:dyDescent="0.25">
      <c r="A264" s="76"/>
      <c r="B264" s="88" t="s">
        <v>1122</v>
      </c>
      <c r="C264" s="76"/>
      <c r="D264" s="76"/>
      <c r="E264" s="76"/>
      <c r="F264" s="122"/>
      <c r="G264" s="122"/>
    </row>
    <row r="265" spans="1:7" x14ac:dyDescent="0.25">
      <c r="A265" s="88" t="s">
        <v>2537</v>
      </c>
      <c r="B265" s="88" t="s">
        <v>1124</v>
      </c>
      <c r="C265" s="100" t="s">
        <v>1591</v>
      </c>
      <c r="D265" s="100" t="s">
        <v>1591</v>
      </c>
      <c r="E265" s="76"/>
      <c r="F265" s="101" t="str">
        <f>IF($C$273=0,"",IF(C265="[for completion]","",IF(C265="","",C265/$C$273)))</f>
        <v/>
      </c>
      <c r="G265" s="101" t="str">
        <f>IF($D$273=0,"",IF(D265="[for completion]","",IF(D265="","",D265/$D$273)))</f>
        <v/>
      </c>
    </row>
    <row r="266" spans="1:7" x14ac:dyDescent="0.25">
      <c r="A266" s="88" t="s">
        <v>2538</v>
      </c>
      <c r="B266" s="88" t="s">
        <v>1126</v>
      </c>
      <c r="C266" s="100" t="s">
        <v>1591</v>
      </c>
      <c r="D266" s="100" t="s">
        <v>1591</v>
      </c>
      <c r="E266" s="76"/>
      <c r="F266" s="101" t="str">
        <f t="shared" ref="F266:F272" si="5">IF($C$273=0,"",IF(C266="[for completion]","",IF(C266="","",C266/$C$273)))</f>
        <v/>
      </c>
      <c r="G266" s="101" t="str">
        <f t="shared" ref="G266:G272" si="6">IF($D$273=0,"",IF(D266="[for completion]","",IF(D266="","",D266/$D$273)))</f>
        <v/>
      </c>
    </row>
    <row r="267" spans="1:7" x14ac:dyDescent="0.25">
      <c r="A267" s="88" t="s">
        <v>2539</v>
      </c>
      <c r="B267" s="88" t="s">
        <v>1128</v>
      </c>
      <c r="C267" s="100" t="s">
        <v>1591</v>
      </c>
      <c r="D267" s="100" t="s">
        <v>1591</v>
      </c>
      <c r="E267" s="76"/>
      <c r="F267" s="101" t="str">
        <f t="shared" si="5"/>
        <v/>
      </c>
      <c r="G267" s="101" t="str">
        <f t="shared" si="6"/>
        <v/>
      </c>
    </row>
    <row r="268" spans="1:7" x14ac:dyDescent="0.25">
      <c r="A268" s="88" t="s">
        <v>2540</v>
      </c>
      <c r="B268" s="88" t="s">
        <v>1130</v>
      </c>
      <c r="C268" s="100" t="s">
        <v>1591</v>
      </c>
      <c r="D268" s="100" t="s">
        <v>1591</v>
      </c>
      <c r="E268" s="76"/>
      <c r="F268" s="101" t="str">
        <f t="shared" si="5"/>
        <v/>
      </c>
      <c r="G268" s="101" t="str">
        <f t="shared" si="6"/>
        <v/>
      </c>
    </row>
    <row r="269" spans="1:7" x14ac:dyDescent="0.25">
      <c r="A269" s="88" t="s">
        <v>2541</v>
      </c>
      <c r="B269" s="88" t="s">
        <v>1132</v>
      </c>
      <c r="C269" s="100" t="s">
        <v>1591</v>
      </c>
      <c r="D269" s="100" t="s">
        <v>1591</v>
      </c>
      <c r="E269" s="76"/>
      <c r="F269" s="101" t="str">
        <f t="shared" si="5"/>
        <v/>
      </c>
      <c r="G269" s="101" t="str">
        <f t="shared" si="6"/>
        <v/>
      </c>
    </row>
    <row r="270" spans="1:7" x14ac:dyDescent="0.25">
      <c r="A270" s="88" t="s">
        <v>2542</v>
      </c>
      <c r="B270" s="88" t="s">
        <v>1134</v>
      </c>
      <c r="C270" s="100" t="s">
        <v>1591</v>
      </c>
      <c r="D270" s="100" t="s">
        <v>1591</v>
      </c>
      <c r="E270" s="76"/>
      <c r="F270" s="101" t="str">
        <f t="shared" si="5"/>
        <v/>
      </c>
      <c r="G270" s="101" t="str">
        <f t="shared" si="6"/>
        <v/>
      </c>
    </row>
    <row r="271" spans="1:7" x14ac:dyDescent="0.25">
      <c r="A271" s="88" t="s">
        <v>2543</v>
      </c>
      <c r="B271" s="88" t="s">
        <v>1136</v>
      </c>
      <c r="C271" s="100" t="s">
        <v>1591</v>
      </c>
      <c r="D271" s="100" t="s">
        <v>1591</v>
      </c>
      <c r="E271" s="76"/>
      <c r="F271" s="101" t="str">
        <f t="shared" si="5"/>
        <v/>
      </c>
      <c r="G271" s="101" t="str">
        <f t="shared" si="6"/>
        <v/>
      </c>
    </row>
    <row r="272" spans="1:7" x14ac:dyDescent="0.25">
      <c r="A272" s="88" t="s">
        <v>2544</v>
      </c>
      <c r="B272" s="88" t="s">
        <v>1138</v>
      </c>
      <c r="C272" s="100" t="s">
        <v>1591</v>
      </c>
      <c r="D272" s="100" t="s">
        <v>1591</v>
      </c>
      <c r="E272" s="76"/>
      <c r="F272" s="101" t="str">
        <f t="shared" si="5"/>
        <v/>
      </c>
      <c r="G272" s="101" t="str">
        <f t="shared" si="6"/>
        <v/>
      </c>
    </row>
    <row r="273" spans="1:7" x14ac:dyDescent="0.25">
      <c r="A273" s="88" t="s">
        <v>2545</v>
      </c>
      <c r="B273" s="103" t="s">
        <v>380</v>
      </c>
      <c r="C273" s="104">
        <f>SUM(C265:C272)</f>
        <v>0</v>
      </c>
      <c r="D273" s="123">
        <f>SUM(D265:D272)</f>
        <v>0</v>
      </c>
      <c r="E273" s="76"/>
      <c r="F273" s="98">
        <f>SUM(F265:F272)</f>
        <v>0</v>
      </c>
      <c r="G273" s="98">
        <f>SUM(G265:G272)</f>
        <v>0</v>
      </c>
    </row>
    <row r="274" spans="1:7" x14ac:dyDescent="0.25">
      <c r="A274" s="88" t="s">
        <v>2546</v>
      </c>
      <c r="B274" s="114" t="s">
        <v>1141</v>
      </c>
      <c r="C274" s="71"/>
      <c r="D274" s="100"/>
      <c r="E274" s="76"/>
      <c r="F274" s="101" t="s">
        <v>2527</v>
      </c>
      <c r="G274" s="101" t="s">
        <v>2527</v>
      </c>
    </row>
    <row r="275" spans="1:7" x14ac:dyDescent="0.25">
      <c r="A275" s="88" t="s">
        <v>2547</v>
      </c>
      <c r="B275" s="114" t="s">
        <v>1143</v>
      </c>
      <c r="C275" s="71"/>
      <c r="D275" s="100"/>
      <c r="E275" s="76"/>
      <c r="F275" s="101" t="s">
        <v>2527</v>
      </c>
      <c r="G275" s="101" t="s">
        <v>2527</v>
      </c>
    </row>
    <row r="276" spans="1:7" x14ac:dyDescent="0.25">
      <c r="A276" s="88" t="s">
        <v>2548</v>
      </c>
      <c r="B276" s="114" t="s">
        <v>1145</v>
      </c>
      <c r="C276" s="71"/>
      <c r="D276" s="100"/>
      <c r="E276" s="76"/>
      <c r="F276" s="101" t="s">
        <v>2527</v>
      </c>
      <c r="G276" s="101" t="s">
        <v>2527</v>
      </c>
    </row>
    <row r="277" spans="1:7" x14ac:dyDescent="0.25">
      <c r="A277" s="88" t="s">
        <v>2549</v>
      </c>
      <c r="B277" s="114" t="s">
        <v>1147</v>
      </c>
      <c r="C277" s="71"/>
      <c r="D277" s="100"/>
      <c r="E277" s="76"/>
      <c r="F277" s="101" t="s">
        <v>2527</v>
      </c>
      <c r="G277" s="101" t="s">
        <v>2527</v>
      </c>
    </row>
    <row r="278" spans="1:7" x14ac:dyDescent="0.25">
      <c r="A278" s="88" t="s">
        <v>2550</v>
      </c>
      <c r="B278" s="114" t="s">
        <v>1149</v>
      </c>
      <c r="C278" s="71"/>
      <c r="D278" s="100"/>
      <c r="E278" s="76"/>
      <c r="F278" s="101" t="s">
        <v>2527</v>
      </c>
      <c r="G278" s="101" t="s">
        <v>2527</v>
      </c>
    </row>
    <row r="279" spans="1:7" x14ac:dyDescent="0.25">
      <c r="A279" s="88" t="s">
        <v>2551</v>
      </c>
      <c r="B279" s="114" t="s">
        <v>1151</v>
      </c>
      <c r="C279" s="71"/>
      <c r="D279" s="100"/>
      <c r="E279" s="76"/>
      <c r="F279" s="101" t="s">
        <v>2527</v>
      </c>
      <c r="G279" s="101" t="s">
        <v>2527</v>
      </c>
    </row>
    <row r="280" spans="1:7" x14ac:dyDescent="0.25">
      <c r="A280" s="88" t="s">
        <v>2552</v>
      </c>
      <c r="B280" s="105"/>
      <c r="C280" s="76"/>
      <c r="D280" s="76"/>
      <c r="E280" s="76"/>
      <c r="F280" s="102"/>
      <c r="G280" s="102"/>
    </row>
    <row r="281" spans="1:7" x14ac:dyDescent="0.25">
      <c r="A281" s="88" t="s">
        <v>2553</v>
      </c>
      <c r="B281" s="105"/>
      <c r="C281" s="76"/>
      <c r="D281" s="76"/>
      <c r="E281" s="76"/>
      <c r="F281" s="102"/>
      <c r="G281" s="102"/>
    </row>
    <row r="282" spans="1:7" x14ac:dyDescent="0.25">
      <c r="A282" s="88" t="s">
        <v>2554</v>
      </c>
      <c r="B282" s="105"/>
      <c r="C282" s="76"/>
      <c r="D282" s="76"/>
      <c r="E282" s="76"/>
      <c r="F282" s="102"/>
      <c r="G282" s="102"/>
    </row>
    <row r="283" spans="1:7" x14ac:dyDescent="0.25">
      <c r="A283" s="93"/>
      <c r="B283" s="93" t="s">
        <v>1175</v>
      </c>
      <c r="C283" s="93" t="s">
        <v>866</v>
      </c>
      <c r="D283" s="93"/>
      <c r="E283" s="93"/>
      <c r="F283" s="93"/>
      <c r="G283" s="93"/>
    </row>
    <row r="284" spans="1:7" x14ac:dyDescent="0.25">
      <c r="A284" s="88" t="s">
        <v>2555</v>
      </c>
      <c r="B284" s="88" t="s">
        <v>1177</v>
      </c>
      <c r="C284" s="97" t="s">
        <v>1591</v>
      </c>
      <c r="D284" s="76"/>
      <c r="E284" s="99"/>
      <c r="F284" s="99"/>
      <c r="G284" s="99"/>
    </row>
    <row r="285" spans="1:7" x14ac:dyDescent="0.25">
      <c r="A285" s="88" t="s">
        <v>2556</v>
      </c>
      <c r="B285" s="88" t="s">
        <v>1179</v>
      </c>
      <c r="C285" s="97" t="s">
        <v>1591</v>
      </c>
      <c r="D285" s="76"/>
      <c r="E285" s="99"/>
      <c r="F285" s="99"/>
      <c r="G285" s="73"/>
    </row>
    <row r="286" spans="1:7" x14ac:dyDescent="0.25">
      <c r="A286" s="88" t="s">
        <v>2557</v>
      </c>
      <c r="B286" s="88" t="s">
        <v>1181</v>
      </c>
      <c r="C286" s="97" t="s">
        <v>1591</v>
      </c>
      <c r="D286" s="76"/>
      <c r="E286" s="99"/>
      <c r="F286" s="99"/>
      <c r="G286" s="73"/>
    </row>
    <row r="287" spans="1:7" x14ac:dyDescent="0.25">
      <c r="A287" s="88" t="s">
        <v>2558</v>
      </c>
      <c r="B287" s="88" t="s">
        <v>2559</v>
      </c>
      <c r="C287" s="97" t="s">
        <v>1591</v>
      </c>
      <c r="D287" s="76"/>
      <c r="E287" s="99"/>
      <c r="F287" s="99"/>
      <c r="G287" s="73"/>
    </row>
    <row r="288" spans="1:7" x14ac:dyDescent="0.25">
      <c r="A288" s="88" t="s">
        <v>2560</v>
      </c>
      <c r="B288" s="88" t="s">
        <v>1185</v>
      </c>
      <c r="C288" s="97" t="s">
        <v>1591</v>
      </c>
      <c r="D288" s="81"/>
      <c r="E288" s="81"/>
      <c r="F288" s="106"/>
      <c r="G288" s="106"/>
    </row>
    <row r="289" spans="1:7" x14ac:dyDescent="0.25">
      <c r="A289" s="88" t="s">
        <v>2561</v>
      </c>
      <c r="B289" s="88" t="s">
        <v>378</v>
      </c>
      <c r="C289" s="97" t="s">
        <v>1591</v>
      </c>
      <c r="D289" s="76"/>
      <c r="E289" s="99"/>
      <c r="F289" s="99"/>
      <c r="G289" s="73"/>
    </row>
    <row r="290" spans="1:7" x14ac:dyDescent="0.25">
      <c r="A290" s="88" t="s">
        <v>2562</v>
      </c>
      <c r="B290" s="114" t="s">
        <v>2563</v>
      </c>
      <c r="C290" s="150"/>
      <c r="D290" s="76"/>
      <c r="E290" s="99"/>
      <c r="F290" s="99"/>
      <c r="G290" s="73"/>
    </row>
    <row r="291" spans="1:7" x14ac:dyDescent="0.25">
      <c r="A291" s="88" t="s">
        <v>2564</v>
      </c>
      <c r="B291" s="114" t="s">
        <v>2565</v>
      </c>
      <c r="C291" s="97"/>
      <c r="D291" s="76"/>
      <c r="E291" s="99"/>
      <c r="F291" s="99"/>
      <c r="G291" s="73"/>
    </row>
    <row r="292" spans="1:7" x14ac:dyDescent="0.25">
      <c r="A292" s="88" t="s">
        <v>2566</v>
      </c>
      <c r="B292" s="114" t="s">
        <v>1190</v>
      </c>
      <c r="C292" s="97"/>
      <c r="D292" s="76"/>
      <c r="E292" s="99"/>
      <c r="F292" s="99"/>
      <c r="G292" s="73"/>
    </row>
    <row r="293" spans="1:7" x14ac:dyDescent="0.25">
      <c r="A293" s="88" t="s">
        <v>2567</v>
      </c>
      <c r="B293" s="114" t="s">
        <v>1192</v>
      </c>
      <c r="C293" s="97"/>
      <c r="D293" s="76"/>
      <c r="E293" s="99"/>
      <c r="F293" s="99"/>
      <c r="G293" s="73"/>
    </row>
    <row r="294" spans="1:7" x14ac:dyDescent="0.25">
      <c r="A294" s="88" t="s">
        <v>2568</v>
      </c>
      <c r="B294" s="105" t="s">
        <v>382</v>
      </c>
      <c r="C294" s="97"/>
      <c r="D294" s="76"/>
      <c r="E294" s="99"/>
      <c r="F294" s="99"/>
      <c r="G294" s="73"/>
    </row>
    <row r="295" spans="1:7" x14ac:dyDescent="0.25">
      <c r="A295" s="88" t="s">
        <v>2569</v>
      </c>
      <c r="B295" s="105" t="s">
        <v>382</v>
      </c>
      <c r="C295" s="97"/>
      <c r="D295" s="76"/>
      <c r="E295" s="99"/>
      <c r="F295" s="99"/>
      <c r="G295" s="73"/>
    </row>
    <row r="296" spans="1:7" x14ac:dyDescent="0.25">
      <c r="A296" s="88" t="s">
        <v>2570</v>
      </c>
      <c r="B296" s="105" t="s">
        <v>382</v>
      </c>
      <c r="C296" s="97"/>
      <c r="D296" s="76"/>
      <c r="E296" s="99"/>
      <c r="F296" s="99"/>
      <c r="G296" s="73"/>
    </row>
    <row r="297" spans="1:7" x14ac:dyDescent="0.25">
      <c r="A297" s="88" t="s">
        <v>2571</v>
      </c>
      <c r="B297" s="105" t="s">
        <v>382</v>
      </c>
      <c r="C297" s="97"/>
      <c r="D297" s="76"/>
      <c r="E297" s="99"/>
      <c r="F297" s="99"/>
      <c r="G297" s="73"/>
    </row>
    <row r="298" spans="1:7" x14ac:dyDescent="0.25">
      <c r="A298" s="88" t="s">
        <v>2572</v>
      </c>
      <c r="B298" s="105" t="s">
        <v>382</v>
      </c>
      <c r="C298" s="97"/>
      <c r="D298" s="76"/>
      <c r="E298" s="99"/>
      <c r="F298" s="99"/>
      <c r="G298" s="73"/>
    </row>
    <row r="299" spans="1:7" x14ac:dyDescent="0.25">
      <c r="A299" s="88" t="s">
        <v>2573</v>
      </c>
      <c r="B299" s="105" t="s">
        <v>382</v>
      </c>
      <c r="C299" s="97"/>
      <c r="D299" s="76"/>
      <c r="E299" s="99"/>
      <c r="F299" s="99"/>
      <c r="G299" s="73"/>
    </row>
    <row r="300" spans="1:7" x14ac:dyDescent="0.25">
      <c r="A300" s="93"/>
      <c r="B300" s="93" t="s">
        <v>1199</v>
      </c>
      <c r="C300" s="93" t="s">
        <v>866</v>
      </c>
      <c r="D300" s="93"/>
      <c r="E300" s="93"/>
      <c r="F300" s="93"/>
      <c r="G300" s="93"/>
    </row>
    <row r="301" spans="1:7" x14ac:dyDescent="0.25">
      <c r="A301" s="88" t="s">
        <v>2574</v>
      </c>
      <c r="B301" s="88" t="s">
        <v>1201</v>
      </c>
      <c r="C301" s="97" t="s">
        <v>1591</v>
      </c>
      <c r="D301" s="76"/>
      <c r="E301" s="73"/>
      <c r="F301" s="73"/>
      <c r="G301" s="73"/>
    </row>
    <row r="302" spans="1:7" x14ac:dyDescent="0.25">
      <c r="A302" s="88" t="s">
        <v>2575</v>
      </c>
      <c r="B302" s="88" t="s">
        <v>1203</v>
      </c>
      <c r="C302" s="97" t="s">
        <v>1591</v>
      </c>
      <c r="D302" s="76"/>
      <c r="E302" s="73"/>
      <c r="F302" s="73"/>
      <c r="G302" s="73"/>
    </row>
    <row r="303" spans="1:7" x14ac:dyDescent="0.25">
      <c r="A303" s="88" t="s">
        <v>2576</v>
      </c>
      <c r="B303" s="88" t="s">
        <v>378</v>
      </c>
      <c r="C303" s="97" t="s">
        <v>1591</v>
      </c>
      <c r="D303" s="76"/>
      <c r="E303" s="73"/>
      <c r="F303" s="73"/>
      <c r="G303" s="73"/>
    </row>
    <row r="304" spans="1:7" x14ac:dyDescent="0.25">
      <c r="A304" s="88" t="s">
        <v>2577</v>
      </c>
      <c r="B304" s="76"/>
      <c r="C304" s="97"/>
      <c r="D304" s="76"/>
      <c r="E304" s="73"/>
      <c r="F304" s="73"/>
      <c r="G304" s="73"/>
    </row>
    <row r="305" spans="1:7" x14ac:dyDescent="0.25">
      <c r="A305" s="88" t="s">
        <v>2578</v>
      </c>
      <c r="B305" s="76"/>
      <c r="C305" s="97"/>
      <c r="D305" s="76"/>
      <c r="E305" s="73"/>
      <c r="F305" s="73"/>
      <c r="G305" s="73"/>
    </row>
    <row r="306" spans="1:7" x14ac:dyDescent="0.25">
      <c r="A306" s="88" t="s">
        <v>2579</v>
      </c>
      <c r="B306" s="76"/>
      <c r="C306" s="97"/>
      <c r="D306" s="76"/>
      <c r="E306" s="73"/>
      <c r="F306" s="73"/>
      <c r="G306" s="73"/>
    </row>
    <row r="307" spans="1:7" x14ac:dyDescent="0.25">
      <c r="A307" s="93"/>
      <c r="B307" s="93" t="s">
        <v>2580</v>
      </c>
      <c r="C307" s="93" t="s">
        <v>339</v>
      </c>
      <c r="D307" s="93" t="s">
        <v>1212</v>
      </c>
      <c r="E307" s="93"/>
      <c r="F307" s="93" t="s">
        <v>866</v>
      </c>
      <c r="G307" s="93" t="s">
        <v>1213</v>
      </c>
    </row>
    <row r="308" spans="1:7" x14ac:dyDescent="0.25">
      <c r="A308" s="88" t="s">
        <v>2581</v>
      </c>
      <c r="B308" s="76" t="s">
        <v>1215</v>
      </c>
      <c r="C308" s="71" t="s">
        <v>1591</v>
      </c>
      <c r="D308" s="100" t="s">
        <v>1591</v>
      </c>
      <c r="E308" s="81"/>
      <c r="F308" s="101" t="str">
        <f>IF($C$326=0,"",IF(C308="[for completion]","",IF(C308="","",C308/$C$326)))</f>
        <v/>
      </c>
      <c r="G308" s="101" t="str">
        <f>IF($D$326=0,"",IF(D308="[for completion]","",IF(D308="","",D308/$D$326)))</f>
        <v/>
      </c>
    </row>
    <row r="309" spans="1:7" x14ac:dyDescent="0.25">
      <c r="A309" s="88" t="s">
        <v>2582</v>
      </c>
      <c r="B309" s="76" t="s">
        <v>1217</v>
      </c>
      <c r="C309" s="71" t="s">
        <v>1591</v>
      </c>
      <c r="D309" s="100" t="s">
        <v>1591</v>
      </c>
      <c r="E309" s="81"/>
      <c r="F309" s="101" t="str">
        <f t="shared" ref="F309:F325" si="7">IF($C$326=0,"",IF(C309="[for completion]","",IF(C309="","",C309/$C$326)))</f>
        <v/>
      </c>
      <c r="G309" s="101" t="str">
        <f t="shared" ref="G309:G325" si="8">IF($D$326=0,"",IF(D309="[for completion]","",IF(D309="","",D309/$D$326)))</f>
        <v/>
      </c>
    </row>
    <row r="310" spans="1:7" x14ac:dyDescent="0.25">
      <c r="A310" s="88" t="s">
        <v>2583</v>
      </c>
      <c r="B310" s="76" t="s">
        <v>1219</v>
      </c>
      <c r="C310" s="71" t="s">
        <v>1591</v>
      </c>
      <c r="D310" s="100" t="s">
        <v>1591</v>
      </c>
      <c r="E310" s="81"/>
      <c r="F310" s="101" t="str">
        <f t="shared" si="7"/>
        <v/>
      </c>
      <c r="G310" s="101" t="str">
        <f t="shared" si="8"/>
        <v/>
      </c>
    </row>
    <row r="311" spans="1:7" x14ac:dyDescent="0.25">
      <c r="A311" s="88" t="s">
        <v>2584</v>
      </c>
      <c r="B311" s="76" t="s">
        <v>1221</v>
      </c>
      <c r="C311" s="71" t="s">
        <v>1591</v>
      </c>
      <c r="D311" s="100" t="s">
        <v>1591</v>
      </c>
      <c r="E311" s="81"/>
      <c r="F311" s="101" t="str">
        <f t="shared" si="7"/>
        <v/>
      </c>
      <c r="G311" s="101" t="str">
        <f t="shared" si="8"/>
        <v/>
      </c>
    </row>
    <row r="312" spans="1:7" x14ac:dyDescent="0.25">
      <c r="A312" s="88" t="s">
        <v>2585</v>
      </c>
      <c r="B312" s="76" t="s">
        <v>1223</v>
      </c>
      <c r="C312" s="71" t="s">
        <v>1591</v>
      </c>
      <c r="D312" s="100" t="s">
        <v>1591</v>
      </c>
      <c r="E312" s="81"/>
      <c r="F312" s="101" t="str">
        <f t="shared" si="7"/>
        <v/>
      </c>
      <c r="G312" s="101" t="str">
        <f t="shared" si="8"/>
        <v/>
      </c>
    </row>
    <row r="313" spans="1:7" x14ac:dyDescent="0.25">
      <c r="A313" s="88" t="s">
        <v>2586</v>
      </c>
      <c r="B313" s="76" t="s">
        <v>1225</v>
      </c>
      <c r="C313" s="71" t="s">
        <v>1591</v>
      </c>
      <c r="D313" s="100" t="s">
        <v>1591</v>
      </c>
      <c r="E313" s="81"/>
      <c r="F313" s="101" t="str">
        <f t="shared" si="7"/>
        <v/>
      </c>
      <c r="G313" s="101" t="str">
        <f t="shared" si="8"/>
        <v/>
      </c>
    </row>
    <row r="314" spans="1:7" x14ac:dyDescent="0.25">
      <c r="A314" s="88" t="s">
        <v>2587</v>
      </c>
      <c r="B314" s="76" t="s">
        <v>1227</v>
      </c>
      <c r="C314" s="71" t="s">
        <v>1591</v>
      </c>
      <c r="D314" s="100" t="s">
        <v>1591</v>
      </c>
      <c r="E314" s="81"/>
      <c r="F314" s="101" t="str">
        <f>IF($C$326=0,"",IF(C314="[for completion]","",IF(C314="","",C314/$C$326)))</f>
        <v/>
      </c>
      <c r="G314" s="101" t="str">
        <f t="shared" si="8"/>
        <v/>
      </c>
    </row>
    <row r="315" spans="1:7" x14ac:dyDescent="0.25">
      <c r="A315" s="88" t="s">
        <v>2588</v>
      </c>
      <c r="B315" s="76"/>
      <c r="C315" s="71"/>
      <c r="D315" s="100"/>
      <c r="E315" s="81"/>
      <c r="F315" s="101" t="str">
        <f t="shared" si="7"/>
        <v/>
      </c>
      <c r="G315" s="101" t="str">
        <f t="shared" si="8"/>
        <v/>
      </c>
    </row>
    <row r="316" spans="1:7" x14ac:dyDescent="0.25">
      <c r="A316" s="88" t="s">
        <v>2589</v>
      </c>
      <c r="B316" s="76"/>
      <c r="C316" s="71"/>
      <c r="D316" s="100"/>
      <c r="E316" s="81"/>
      <c r="F316" s="101" t="str">
        <f t="shared" si="7"/>
        <v/>
      </c>
      <c r="G316" s="101" t="str">
        <f t="shared" si="8"/>
        <v/>
      </c>
    </row>
    <row r="317" spans="1:7" x14ac:dyDescent="0.25">
      <c r="A317" s="88" t="s">
        <v>2590</v>
      </c>
      <c r="B317" s="76"/>
      <c r="C317" s="71"/>
      <c r="D317" s="100"/>
      <c r="E317" s="81"/>
      <c r="F317" s="101" t="str">
        <f t="shared" si="7"/>
        <v/>
      </c>
      <c r="G317" s="101" t="str">
        <f>IF($D$326=0,"",IF(D317="[for completion]","",IF(D317="","",D317/$D$326)))</f>
        <v/>
      </c>
    </row>
    <row r="318" spans="1:7" x14ac:dyDescent="0.25">
      <c r="A318" s="88" t="s">
        <v>2591</v>
      </c>
      <c r="B318" s="76"/>
      <c r="C318" s="71"/>
      <c r="D318" s="100"/>
      <c r="E318" s="81"/>
      <c r="F318" s="101" t="str">
        <f t="shared" si="7"/>
        <v/>
      </c>
      <c r="G318" s="101" t="str">
        <f t="shared" si="8"/>
        <v/>
      </c>
    </row>
    <row r="319" spans="1:7" x14ac:dyDescent="0.25">
      <c r="A319" s="88" t="s">
        <v>2592</v>
      </c>
      <c r="B319" s="76"/>
      <c r="C319" s="71"/>
      <c r="D319" s="100"/>
      <c r="E319" s="81"/>
      <c r="F319" s="101" t="str">
        <f t="shared" si="7"/>
        <v/>
      </c>
      <c r="G319" s="101" t="str">
        <f t="shared" si="8"/>
        <v/>
      </c>
    </row>
    <row r="320" spans="1:7" x14ac:dyDescent="0.25">
      <c r="A320" s="88" t="s">
        <v>2593</v>
      </c>
      <c r="B320" s="76"/>
      <c r="C320" s="71"/>
      <c r="D320" s="100"/>
      <c r="E320" s="81"/>
      <c r="F320" s="101" t="str">
        <f t="shared" si="7"/>
        <v/>
      </c>
      <c r="G320" s="101" t="str">
        <f t="shared" si="8"/>
        <v/>
      </c>
    </row>
    <row r="321" spans="1:7" x14ac:dyDescent="0.25">
      <c r="A321" s="88" t="s">
        <v>2594</v>
      </c>
      <c r="B321" s="76"/>
      <c r="C321" s="71"/>
      <c r="D321" s="100"/>
      <c r="E321" s="81"/>
      <c r="F321" s="101" t="str">
        <f t="shared" si="7"/>
        <v/>
      </c>
      <c r="G321" s="101" t="str">
        <f t="shared" si="8"/>
        <v/>
      </c>
    </row>
    <row r="322" spans="1:7" x14ac:dyDescent="0.25">
      <c r="A322" s="88" t="s">
        <v>2595</v>
      </c>
      <c r="B322" s="76"/>
      <c r="C322" s="71"/>
      <c r="D322" s="100"/>
      <c r="E322" s="81"/>
      <c r="F322" s="101" t="str">
        <f t="shared" si="7"/>
        <v/>
      </c>
      <c r="G322" s="101" t="str">
        <f t="shared" si="8"/>
        <v/>
      </c>
    </row>
    <row r="323" spans="1:7" x14ac:dyDescent="0.25">
      <c r="A323" s="88" t="s">
        <v>2596</v>
      </c>
      <c r="B323" s="76"/>
      <c r="C323" s="71"/>
      <c r="D323" s="100"/>
      <c r="E323" s="81"/>
      <c r="F323" s="101" t="str">
        <f t="shared" si="7"/>
        <v/>
      </c>
      <c r="G323" s="101" t="str">
        <f t="shared" si="8"/>
        <v/>
      </c>
    </row>
    <row r="324" spans="1:7" x14ac:dyDescent="0.25">
      <c r="A324" s="88" t="s">
        <v>2597</v>
      </c>
      <c r="B324" s="76"/>
      <c r="C324" s="71"/>
      <c r="D324" s="100"/>
      <c r="E324" s="81"/>
      <c r="F324" s="101" t="str">
        <f t="shared" si="7"/>
        <v/>
      </c>
      <c r="G324" s="101" t="str">
        <f t="shared" si="8"/>
        <v/>
      </c>
    </row>
    <row r="325" spans="1:7" x14ac:dyDescent="0.25">
      <c r="A325" s="88" t="s">
        <v>2598</v>
      </c>
      <c r="B325" s="88" t="s">
        <v>1239</v>
      </c>
      <c r="C325" s="71" t="s">
        <v>1591</v>
      </c>
      <c r="D325" s="100" t="s">
        <v>1591</v>
      </c>
      <c r="E325" s="81"/>
      <c r="F325" s="101" t="str">
        <f t="shared" si="7"/>
        <v/>
      </c>
      <c r="G325" s="101" t="str">
        <f t="shared" si="8"/>
        <v/>
      </c>
    </row>
    <row r="326" spans="1:7" x14ac:dyDescent="0.25">
      <c r="A326" s="88" t="s">
        <v>2599</v>
      </c>
      <c r="B326" s="88" t="s">
        <v>380</v>
      </c>
      <c r="C326" s="104">
        <f>SUM(C308:C325)</f>
        <v>0</v>
      </c>
      <c r="D326" s="123">
        <f>SUM(D308:D325)</f>
        <v>0</v>
      </c>
      <c r="E326" s="81"/>
      <c r="F326" s="98">
        <f>SUM(F308:F325)</f>
        <v>0</v>
      </c>
      <c r="G326" s="98">
        <f>SUM(G308:G325)</f>
        <v>0</v>
      </c>
    </row>
    <row r="327" spans="1:7" x14ac:dyDescent="0.25">
      <c r="A327" s="88" t="s">
        <v>2600</v>
      </c>
      <c r="B327" s="76"/>
      <c r="C327" s="76"/>
      <c r="D327" s="76"/>
      <c r="E327" s="81"/>
      <c r="F327" s="81"/>
      <c r="G327" s="81"/>
    </row>
    <row r="328" spans="1:7" x14ac:dyDescent="0.25">
      <c r="A328" s="88" t="s">
        <v>2601</v>
      </c>
      <c r="B328" s="76"/>
      <c r="C328" s="76"/>
      <c r="D328" s="76"/>
      <c r="E328" s="81"/>
      <c r="F328" s="81"/>
      <c r="G328" s="81"/>
    </row>
    <row r="329" spans="1:7" x14ac:dyDescent="0.25">
      <c r="A329" s="88" t="s">
        <v>2602</v>
      </c>
      <c r="B329" s="76"/>
      <c r="C329" s="76"/>
      <c r="D329" s="76"/>
      <c r="E329" s="81"/>
      <c r="F329" s="81"/>
      <c r="G329" s="81"/>
    </row>
    <row r="330" spans="1:7" x14ac:dyDescent="0.25">
      <c r="A330" s="93"/>
      <c r="B330" s="93" t="s">
        <v>2603</v>
      </c>
      <c r="C330" s="93" t="s">
        <v>339</v>
      </c>
      <c r="D330" s="93" t="s">
        <v>1212</v>
      </c>
      <c r="E330" s="93"/>
      <c r="F330" s="93" t="s">
        <v>866</v>
      </c>
      <c r="G330" s="93" t="s">
        <v>1213</v>
      </c>
    </row>
    <row r="331" spans="1:7" x14ac:dyDescent="0.25">
      <c r="A331" s="88" t="s">
        <v>2604</v>
      </c>
      <c r="B331" s="76" t="s">
        <v>1246</v>
      </c>
      <c r="C331" s="71" t="s">
        <v>1591</v>
      </c>
      <c r="D331" s="100" t="s">
        <v>1591</v>
      </c>
      <c r="E331" s="81"/>
      <c r="F331" s="101" t="str">
        <f>IF($C$349=0,"",IF(C331="[for completion]","",IF(C331="","",C331/$C$349)))</f>
        <v/>
      </c>
      <c r="G331" s="101" t="str">
        <f>IF($D$349=0,"",IF(D331="[for completion]","",IF(D331="","",D331/$D$349)))</f>
        <v/>
      </c>
    </row>
    <row r="332" spans="1:7" x14ac:dyDescent="0.25">
      <c r="A332" s="88" t="s">
        <v>2605</v>
      </c>
      <c r="B332" s="76" t="s">
        <v>1248</v>
      </c>
      <c r="C332" s="71" t="s">
        <v>1591</v>
      </c>
      <c r="D332" s="100" t="s">
        <v>1591</v>
      </c>
      <c r="E332" s="81"/>
      <c r="F332" s="101" t="str">
        <f t="shared" ref="F332:F348" si="9">IF($C$349=0,"",IF(C332="[for completion]","",IF(C332="","",C332/$C$349)))</f>
        <v/>
      </c>
      <c r="G332" s="101" t="str">
        <f t="shared" ref="G332:G348" si="10">IF($D$349=0,"",IF(D332="[for completion]","",IF(D332="","",D332/$D$349)))</f>
        <v/>
      </c>
    </row>
    <row r="333" spans="1:7" x14ac:dyDescent="0.25">
      <c r="A333" s="88" t="s">
        <v>2606</v>
      </c>
      <c r="B333" s="76" t="s">
        <v>1250</v>
      </c>
      <c r="C333" s="71" t="s">
        <v>1591</v>
      </c>
      <c r="D333" s="100" t="s">
        <v>1591</v>
      </c>
      <c r="E333" s="81"/>
      <c r="F333" s="101" t="str">
        <f t="shared" si="9"/>
        <v/>
      </c>
      <c r="G333" s="101" t="str">
        <f t="shared" si="10"/>
        <v/>
      </c>
    </row>
    <row r="334" spans="1:7" x14ac:dyDescent="0.25">
      <c r="A334" s="88" t="s">
        <v>2607</v>
      </c>
      <c r="B334" s="76" t="s">
        <v>1252</v>
      </c>
      <c r="C334" s="71" t="s">
        <v>1591</v>
      </c>
      <c r="D334" s="100" t="s">
        <v>1591</v>
      </c>
      <c r="E334" s="81"/>
      <c r="F334" s="101" t="str">
        <f t="shared" si="9"/>
        <v/>
      </c>
      <c r="G334" s="101" t="str">
        <f t="shared" si="10"/>
        <v/>
      </c>
    </row>
    <row r="335" spans="1:7" x14ac:dyDescent="0.25">
      <c r="A335" s="88" t="s">
        <v>2608</v>
      </c>
      <c r="B335" s="76" t="s">
        <v>1254</v>
      </c>
      <c r="C335" s="71" t="s">
        <v>1591</v>
      </c>
      <c r="D335" s="100" t="s">
        <v>1591</v>
      </c>
      <c r="E335" s="81"/>
      <c r="F335" s="101" t="str">
        <f t="shared" si="9"/>
        <v/>
      </c>
      <c r="G335" s="101" t="str">
        <f t="shared" si="10"/>
        <v/>
      </c>
    </row>
    <row r="336" spans="1:7" x14ac:dyDescent="0.25">
      <c r="A336" s="88" t="s">
        <v>2609</v>
      </c>
      <c r="B336" s="76" t="s">
        <v>1256</v>
      </c>
      <c r="C336" s="71" t="s">
        <v>1591</v>
      </c>
      <c r="D336" s="100" t="s">
        <v>1591</v>
      </c>
      <c r="E336" s="81"/>
      <c r="F336" s="101" t="str">
        <f t="shared" si="9"/>
        <v/>
      </c>
      <c r="G336" s="101" t="str">
        <f t="shared" si="10"/>
        <v/>
      </c>
    </row>
    <row r="337" spans="1:7" x14ac:dyDescent="0.25">
      <c r="A337" s="88" t="s">
        <v>2610</v>
      </c>
      <c r="B337" s="76" t="s">
        <v>1258</v>
      </c>
      <c r="C337" s="71" t="s">
        <v>1591</v>
      </c>
      <c r="D337" s="100" t="s">
        <v>1591</v>
      </c>
      <c r="E337" s="81"/>
      <c r="F337" s="101" t="str">
        <f t="shared" si="9"/>
        <v/>
      </c>
      <c r="G337" s="101" t="str">
        <f t="shared" si="10"/>
        <v/>
      </c>
    </row>
    <row r="338" spans="1:7" x14ac:dyDescent="0.25">
      <c r="A338" s="88" t="s">
        <v>2611</v>
      </c>
      <c r="B338" s="76"/>
      <c r="C338" s="71"/>
      <c r="D338" s="100"/>
      <c r="E338" s="81"/>
      <c r="F338" s="101" t="str">
        <f t="shared" si="9"/>
        <v/>
      </c>
      <c r="G338" s="101" t="str">
        <f t="shared" si="10"/>
        <v/>
      </c>
    </row>
    <row r="339" spans="1:7" x14ac:dyDescent="0.25">
      <c r="A339" s="88" t="s">
        <v>2612</v>
      </c>
      <c r="B339" s="76"/>
      <c r="C339" s="71"/>
      <c r="D339" s="100"/>
      <c r="E339" s="81"/>
      <c r="F339" s="101" t="str">
        <f t="shared" si="9"/>
        <v/>
      </c>
      <c r="G339" s="101" t="str">
        <f t="shared" si="10"/>
        <v/>
      </c>
    </row>
    <row r="340" spans="1:7" x14ac:dyDescent="0.25">
      <c r="A340" s="88" t="s">
        <v>2613</v>
      </c>
      <c r="B340" s="76"/>
      <c r="C340" s="71"/>
      <c r="D340" s="100"/>
      <c r="E340" s="81"/>
      <c r="F340" s="101" t="str">
        <f t="shared" si="9"/>
        <v/>
      </c>
      <c r="G340" s="101" t="str">
        <f t="shared" si="10"/>
        <v/>
      </c>
    </row>
    <row r="341" spans="1:7" x14ac:dyDescent="0.25">
      <c r="A341" s="88" t="s">
        <v>2614</v>
      </c>
      <c r="B341" s="76"/>
      <c r="C341" s="71"/>
      <c r="D341" s="100"/>
      <c r="E341" s="81"/>
      <c r="F341" s="101" t="str">
        <f t="shared" si="9"/>
        <v/>
      </c>
      <c r="G341" s="101" t="str">
        <f t="shared" si="10"/>
        <v/>
      </c>
    </row>
    <row r="342" spans="1:7" x14ac:dyDescent="0.25">
      <c r="A342" s="88" t="s">
        <v>2615</v>
      </c>
      <c r="B342" s="76"/>
      <c r="C342" s="71"/>
      <c r="D342" s="100"/>
      <c r="E342" s="81"/>
      <c r="F342" s="101" t="str">
        <f t="shared" si="9"/>
        <v/>
      </c>
      <c r="G342" s="101" t="str">
        <f>IF($D$349=0,"",IF(D342="[for completion]","",IF(D342="","",D342/$D$349)))</f>
        <v/>
      </c>
    </row>
    <row r="343" spans="1:7" x14ac:dyDescent="0.25">
      <c r="A343" s="88" t="s">
        <v>2616</v>
      </c>
      <c r="B343" s="76"/>
      <c r="C343" s="71"/>
      <c r="D343" s="100"/>
      <c r="E343" s="81"/>
      <c r="F343" s="101" t="str">
        <f t="shared" si="9"/>
        <v/>
      </c>
      <c r="G343" s="101" t="str">
        <f t="shared" si="10"/>
        <v/>
      </c>
    </row>
    <row r="344" spans="1:7" x14ac:dyDescent="0.25">
      <c r="A344" s="88" t="s">
        <v>2617</v>
      </c>
      <c r="B344" s="76"/>
      <c r="C344" s="71"/>
      <c r="D344" s="100"/>
      <c r="E344" s="81"/>
      <c r="F344" s="101" t="str">
        <f t="shared" si="9"/>
        <v/>
      </c>
      <c r="G344" s="101" t="str">
        <f t="shared" si="10"/>
        <v/>
      </c>
    </row>
    <row r="345" spans="1:7" x14ac:dyDescent="0.25">
      <c r="A345" s="88" t="s">
        <v>2618</v>
      </c>
      <c r="B345" s="76"/>
      <c r="C345" s="71"/>
      <c r="D345" s="100"/>
      <c r="E345" s="81"/>
      <c r="F345" s="101" t="str">
        <f t="shared" si="9"/>
        <v/>
      </c>
      <c r="G345" s="101" t="str">
        <f t="shared" si="10"/>
        <v/>
      </c>
    </row>
    <row r="346" spans="1:7" x14ac:dyDescent="0.25">
      <c r="A346" s="88" t="s">
        <v>2619</v>
      </c>
      <c r="B346" s="76"/>
      <c r="C346" s="71"/>
      <c r="D346" s="100"/>
      <c r="E346" s="81"/>
      <c r="F346" s="101" t="str">
        <f>IF($C$349=0,"",IF(C346="[for completion]","",IF(C346="","",C346/$C$349)))</f>
        <v/>
      </c>
      <c r="G346" s="101" t="str">
        <f t="shared" si="10"/>
        <v/>
      </c>
    </row>
    <row r="347" spans="1:7" x14ac:dyDescent="0.25">
      <c r="A347" s="88" t="s">
        <v>2620</v>
      </c>
      <c r="B347" s="76"/>
      <c r="C347" s="71"/>
      <c r="D347" s="100"/>
      <c r="E347" s="81"/>
      <c r="F347" s="101" t="str">
        <f t="shared" si="9"/>
        <v/>
      </c>
      <c r="G347" s="101" t="str">
        <f t="shared" si="10"/>
        <v/>
      </c>
    </row>
    <row r="348" spans="1:7" x14ac:dyDescent="0.25">
      <c r="A348" s="88" t="s">
        <v>2621</v>
      </c>
      <c r="B348" s="88" t="s">
        <v>1239</v>
      </c>
      <c r="C348" s="71" t="s">
        <v>1591</v>
      </c>
      <c r="D348" s="100" t="s">
        <v>1591</v>
      </c>
      <c r="E348" s="81"/>
      <c r="F348" s="101" t="str">
        <f t="shared" si="9"/>
        <v/>
      </c>
      <c r="G348" s="101" t="str">
        <f t="shared" si="10"/>
        <v/>
      </c>
    </row>
    <row r="349" spans="1:7" x14ac:dyDescent="0.25">
      <c r="A349" s="88" t="s">
        <v>2622</v>
      </c>
      <c r="B349" s="88" t="s">
        <v>380</v>
      </c>
      <c r="C349" s="104">
        <f>SUM(C331:C348)</f>
        <v>0</v>
      </c>
      <c r="D349" s="123">
        <f>SUM(D331:D348)</f>
        <v>0</v>
      </c>
      <c r="E349" s="81"/>
      <c r="F349" s="98">
        <f>SUM(F331:F348)</f>
        <v>0</v>
      </c>
      <c r="G349" s="98">
        <f>SUM(G331:G348)</f>
        <v>0</v>
      </c>
    </row>
    <row r="350" spans="1:7" x14ac:dyDescent="0.25">
      <c r="A350" s="88" t="s">
        <v>2623</v>
      </c>
      <c r="B350" s="76"/>
      <c r="C350" s="76"/>
      <c r="D350" s="76"/>
      <c r="E350" s="81"/>
      <c r="F350" s="81"/>
      <c r="G350" s="81"/>
    </row>
    <row r="351" spans="1:7" x14ac:dyDescent="0.25">
      <c r="A351" s="88" t="s">
        <v>2624</v>
      </c>
      <c r="B351" s="76"/>
      <c r="C351" s="76"/>
      <c r="D351" s="76"/>
      <c r="E351" s="81"/>
      <c r="F351" s="81"/>
      <c r="G351" s="81"/>
    </row>
    <row r="352" spans="1:7" x14ac:dyDescent="0.25">
      <c r="A352" s="93"/>
      <c r="B352" s="93" t="s">
        <v>2625</v>
      </c>
      <c r="C352" s="93" t="s">
        <v>339</v>
      </c>
      <c r="D352" s="93" t="s">
        <v>1212</v>
      </c>
      <c r="E352" s="93"/>
      <c r="F352" s="93" t="s">
        <v>866</v>
      </c>
      <c r="G352" s="93" t="s">
        <v>2626</v>
      </c>
    </row>
    <row r="353" spans="1:7" x14ac:dyDescent="0.25">
      <c r="A353" s="88" t="s">
        <v>2627</v>
      </c>
      <c r="B353" s="88" t="s">
        <v>1276</v>
      </c>
      <c r="C353" s="71" t="s">
        <v>1591</v>
      </c>
      <c r="D353" s="100" t="s">
        <v>1591</v>
      </c>
      <c r="E353" s="81"/>
      <c r="F353" s="101" t="str">
        <f>IF($C$367=0,"",IF(C353="[for completion]","",IF(C353="","",C353/$C$367)))</f>
        <v/>
      </c>
      <c r="G353" s="101" t="str">
        <f>IF($D$367=0,"",IF(D353="[for completion]","",IF(D353="","",D353/$D$367)))</f>
        <v/>
      </c>
    </row>
    <row r="354" spans="1:7" x14ac:dyDescent="0.25">
      <c r="A354" s="88" t="s">
        <v>2628</v>
      </c>
      <c r="B354" s="88" t="s">
        <v>1278</v>
      </c>
      <c r="C354" s="71" t="s">
        <v>1591</v>
      </c>
      <c r="D354" s="100" t="s">
        <v>1591</v>
      </c>
      <c r="E354" s="81"/>
      <c r="F354" s="101" t="str">
        <f t="shared" ref="F354:F366" si="11">IF($C$367=0,"",IF(C354="[for completion]","",IF(C354="","",C354/$C$367)))</f>
        <v/>
      </c>
      <c r="G354" s="101" t="str">
        <f t="shared" ref="G354:G366" si="12">IF($D$367=0,"",IF(D354="[for completion]","",IF(D354="","",D354/$D$367)))</f>
        <v/>
      </c>
    </row>
    <row r="355" spans="1:7" x14ac:dyDescent="0.25">
      <c r="A355" s="88" t="s">
        <v>2629</v>
      </c>
      <c r="B355" s="88" t="s">
        <v>1280</v>
      </c>
      <c r="C355" s="71" t="s">
        <v>1591</v>
      </c>
      <c r="D355" s="100" t="s">
        <v>1591</v>
      </c>
      <c r="E355" s="81"/>
      <c r="F355" s="101" t="str">
        <f t="shared" si="11"/>
        <v/>
      </c>
      <c r="G355" s="101" t="str">
        <f t="shared" si="12"/>
        <v/>
      </c>
    </row>
    <row r="356" spans="1:7" x14ac:dyDescent="0.25">
      <c r="A356" s="88" t="s">
        <v>2630</v>
      </c>
      <c r="B356" s="88" t="s">
        <v>1282</v>
      </c>
      <c r="C356" s="71" t="s">
        <v>1591</v>
      </c>
      <c r="D356" s="100" t="s">
        <v>1591</v>
      </c>
      <c r="E356" s="81"/>
      <c r="F356" s="101" t="str">
        <f t="shared" si="11"/>
        <v/>
      </c>
      <c r="G356" s="101" t="str">
        <f t="shared" si="12"/>
        <v/>
      </c>
    </row>
    <row r="357" spans="1:7" x14ac:dyDescent="0.25">
      <c r="A357" s="88" t="s">
        <v>2631</v>
      </c>
      <c r="B357" s="88" t="s">
        <v>1284</v>
      </c>
      <c r="C357" s="71" t="s">
        <v>1591</v>
      </c>
      <c r="D357" s="100" t="s">
        <v>1591</v>
      </c>
      <c r="E357" s="81"/>
      <c r="F357" s="101" t="str">
        <f t="shared" si="11"/>
        <v/>
      </c>
      <c r="G357" s="101" t="str">
        <f t="shared" si="12"/>
        <v/>
      </c>
    </row>
    <row r="358" spans="1:7" x14ac:dyDescent="0.25">
      <c r="A358" s="88" t="s">
        <v>2632</v>
      </c>
      <c r="B358" s="88" t="s">
        <v>1286</v>
      </c>
      <c r="C358" s="71" t="s">
        <v>1591</v>
      </c>
      <c r="D358" s="100" t="s">
        <v>1591</v>
      </c>
      <c r="E358" s="81"/>
      <c r="F358" s="101" t="str">
        <f t="shared" si="11"/>
        <v/>
      </c>
      <c r="G358" s="101" t="str">
        <f t="shared" si="12"/>
        <v/>
      </c>
    </row>
    <row r="359" spans="1:7" x14ac:dyDescent="0.25">
      <c r="A359" s="88" t="s">
        <v>2633</v>
      </c>
      <c r="B359" s="88" t="s">
        <v>1288</v>
      </c>
      <c r="C359" s="71" t="s">
        <v>1591</v>
      </c>
      <c r="D359" s="100" t="s">
        <v>1591</v>
      </c>
      <c r="E359" s="81"/>
      <c r="F359" s="101" t="str">
        <f t="shared" si="11"/>
        <v/>
      </c>
      <c r="G359" s="101" t="str">
        <f t="shared" si="12"/>
        <v/>
      </c>
    </row>
    <row r="360" spans="1:7" x14ac:dyDescent="0.25">
      <c r="A360" s="88" t="s">
        <v>2634</v>
      </c>
      <c r="B360" s="88" t="s">
        <v>1290</v>
      </c>
      <c r="C360" s="71" t="s">
        <v>1591</v>
      </c>
      <c r="D360" s="100" t="s">
        <v>1591</v>
      </c>
      <c r="E360" s="81"/>
      <c r="F360" s="101" t="str">
        <f t="shared" si="11"/>
        <v/>
      </c>
      <c r="G360" s="101" t="str">
        <f t="shared" si="12"/>
        <v/>
      </c>
    </row>
    <row r="361" spans="1:7" x14ac:dyDescent="0.25">
      <c r="A361" s="88" t="s">
        <v>2635</v>
      </c>
      <c r="B361" s="88" t="s">
        <v>1292</v>
      </c>
      <c r="C361" s="71" t="s">
        <v>1591</v>
      </c>
      <c r="D361" s="76" t="s">
        <v>1591</v>
      </c>
      <c r="E361" s="81"/>
      <c r="F361" s="101" t="str">
        <f t="shared" si="11"/>
        <v/>
      </c>
      <c r="G361" s="101" t="str">
        <f t="shared" si="12"/>
        <v/>
      </c>
    </row>
    <row r="362" spans="1:7" x14ac:dyDescent="0.25">
      <c r="A362" s="88" t="s">
        <v>2636</v>
      </c>
      <c r="B362" s="88" t="s">
        <v>1294</v>
      </c>
      <c r="C362" s="71" t="s">
        <v>1591</v>
      </c>
      <c r="D362" s="76" t="s">
        <v>1591</v>
      </c>
      <c r="F362" s="101" t="str">
        <f t="shared" si="11"/>
        <v/>
      </c>
      <c r="G362" s="101" t="str">
        <f t="shared" si="12"/>
        <v/>
      </c>
    </row>
    <row r="363" spans="1:7" x14ac:dyDescent="0.25">
      <c r="A363" s="88" t="s">
        <v>2637</v>
      </c>
      <c r="B363" s="88" t="s">
        <v>1296</v>
      </c>
      <c r="C363" s="71" t="s">
        <v>1591</v>
      </c>
      <c r="D363" s="76" t="s">
        <v>1591</v>
      </c>
      <c r="F363" s="101" t="str">
        <f t="shared" si="11"/>
        <v/>
      </c>
      <c r="G363" s="101" t="str">
        <f t="shared" si="12"/>
        <v/>
      </c>
    </row>
    <row r="364" spans="1:7" x14ac:dyDescent="0.25">
      <c r="A364" s="88" t="s">
        <v>2638</v>
      </c>
      <c r="B364" s="88" t="s">
        <v>1298</v>
      </c>
      <c r="C364" s="71" t="s">
        <v>1591</v>
      </c>
      <c r="D364" s="76" t="s">
        <v>1591</v>
      </c>
      <c r="E364" s="81"/>
      <c r="F364" s="101" t="str">
        <f t="shared" si="11"/>
        <v/>
      </c>
      <c r="G364" s="101" t="str">
        <f t="shared" si="12"/>
        <v/>
      </c>
    </row>
    <row r="365" spans="1:7" x14ac:dyDescent="0.25">
      <c r="A365" s="88" t="s">
        <v>2639</v>
      </c>
      <c r="B365" s="88" t="s">
        <v>2640</v>
      </c>
      <c r="C365" s="71" t="s">
        <v>1591</v>
      </c>
      <c r="D365" s="76" t="s">
        <v>1591</v>
      </c>
      <c r="E365" s="81"/>
      <c r="F365" s="101" t="str">
        <f t="shared" si="11"/>
        <v/>
      </c>
      <c r="G365" s="101"/>
    </row>
    <row r="366" spans="1:7" x14ac:dyDescent="0.25">
      <c r="A366" s="88" t="s">
        <v>2641</v>
      </c>
      <c r="B366" s="88" t="s">
        <v>1239</v>
      </c>
      <c r="C366" s="71" t="s">
        <v>1591</v>
      </c>
      <c r="D366" s="100" t="s">
        <v>1591</v>
      </c>
      <c r="E366" s="81"/>
      <c r="F366" s="101" t="str">
        <f t="shared" si="11"/>
        <v/>
      </c>
      <c r="G366" s="101" t="str">
        <f t="shared" si="12"/>
        <v/>
      </c>
    </row>
    <row r="367" spans="1:7" x14ac:dyDescent="0.25">
      <c r="A367" s="88" t="s">
        <v>2642</v>
      </c>
      <c r="B367" s="88" t="s">
        <v>380</v>
      </c>
      <c r="C367" s="104">
        <f>SUM(C353:C366)</f>
        <v>0</v>
      </c>
      <c r="D367" s="123">
        <f>SUM(D353:D366)</f>
        <v>0</v>
      </c>
      <c r="E367" s="81"/>
      <c r="F367" s="98">
        <f>SUM(F353:F366)</f>
        <v>0</v>
      </c>
      <c r="G367" s="98">
        <f>SUM(G353:G366)</f>
        <v>0</v>
      </c>
    </row>
    <row r="368" spans="1:7" x14ac:dyDescent="0.25">
      <c r="A368" s="88" t="s">
        <v>2643</v>
      </c>
      <c r="B368" s="76"/>
      <c r="C368" s="71"/>
      <c r="D368" s="100"/>
      <c r="E368" s="81"/>
      <c r="F368" s="122" t="str">
        <f>IF($C$349=0,"",IF(C368="[for completion]","",IF(C368="","",C368/$C$349)))</f>
        <v/>
      </c>
      <c r="G368" s="122" t="str">
        <f>IF($D$349=0,"",IF(D368="[for completion]","",IF(D368="","",D368/$D$349)))</f>
        <v/>
      </c>
    </row>
    <row r="369" spans="1:7" x14ac:dyDescent="0.25">
      <c r="A369" s="88" t="s">
        <v>2644</v>
      </c>
      <c r="B369" s="76"/>
      <c r="C369" s="71"/>
      <c r="D369" s="100"/>
      <c r="E369" s="81"/>
      <c r="F369" s="122"/>
      <c r="G369" s="122"/>
    </row>
    <row r="370" spans="1:7" x14ac:dyDescent="0.25">
      <c r="A370" s="88" t="s">
        <v>2645</v>
      </c>
      <c r="B370" s="76"/>
      <c r="C370" s="71"/>
      <c r="D370" s="100"/>
      <c r="E370" s="81"/>
      <c r="F370" s="122"/>
      <c r="G370" s="122"/>
    </row>
    <row r="371" spans="1:7" x14ac:dyDescent="0.25">
      <c r="A371" s="88" t="s">
        <v>2646</v>
      </c>
      <c r="B371" s="76"/>
      <c r="C371" s="71"/>
      <c r="D371" s="100"/>
      <c r="E371" s="81"/>
      <c r="F371" s="122"/>
      <c r="G371" s="122"/>
    </row>
    <row r="372" spans="1:7" x14ac:dyDescent="0.25">
      <c r="A372" s="88" t="s">
        <v>2647</v>
      </c>
      <c r="B372" s="76"/>
      <c r="C372" s="71"/>
      <c r="D372" s="100"/>
      <c r="E372" s="81"/>
      <c r="F372" s="122"/>
      <c r="G372" s="122"/>
    </row>
    <row r="373" spans="1:7" x14ac:dyDescent="0.25">
      <c r="A373" s="88" t="s">
        <v>2648</v>
      </c>
      <c r="B373" s="76"/>
      <c r="C373" s="71"/>
      <c r="D373" s="100"/>
      <c r="E373" s="81"/>
      <c r="F373" s="122"/>
      <c r="G373" s="122"/>
    </row>
    <row r="374" spans="1:7" x14ac:dyDescent="0.25">
      <c r="A374" s="88" t="s">
        <v>2649</v>
      </c>
      <c r="B374" s="76"/>
      <c r="C374" s="71"/>
      <c r="D374" s="100"/>
      <c r="E374" s="81"/>
      <c r="F374" s="122"/>
      <c r="G374" s="122"/>
    </row>
    <row r="375" spans="1:7" x14ac:dyDescent="0.25">
      <c r="A375" s="88" t="s">
        <v>2650</v>
      </c>
      <c r="B375" s="76"/>
      <c r="C375" s="71"/>
      <c r="D375" s="100"/>
      <c r="E375" s="81"/>
      <c r="F375" s="97"/>
      <c r="G375" s="97"/>
    </row>
    <row r="376" spans="1:7" x14ac:dyDescent="0.25">
      <c r="A376" s="88" t="s">
        <v>2651</v>
      </c>
      <c r="B376" s="76"/>
      <c r="C376" s="76"/>
      <c r="D376" s="76"/>
      <c r="E376" s="81"/>
      <c r="F376" s="81"/>
      <c r="G376" s="81"/>
    </row>
    <row r="377" spans="1:7" x14ac:dyDescent="0.25">
      <c r="A377" s="88" t="s">
        <v>2652</v>
      </c>
      <c r="B377" s="76"/>
      <c r="C377" s="76"/>
      <c r="D377" s="76"/>
      <c r="E377" s="81"/>
      <c r="F377" s="81"/>
      <c r="G377" s="81"/>
    </row>
    <row r="378" spans="1:7" x14ac:dyDescent="0.25">
      <c r="A378" s="93"/>
      <c r="B378" s="93" t="s">
        <v>2653</v>
      </c>
      <c r="C378" s="93" t="s">
        <v>339</v>
      </c>
      <c r="D378" s="93" t="s">
        <v>1212</v>
      </c>
      <c r="E378" s="93"/>
      <c r="F378" s="93" t="s">
        <v>866</v>
      </c>
      <c r="G378" s="93" t="s">
        <v>2626</v>
      </c>
    </row>
    <row r="379" spans="1:7" x14ac:dyDescent="0.25">
      <c r="A379" s="88" t="s">
        <v>2654</v>
      </c>
      <c r="B379" s="88" t="s">
        <v>1313</v>
      </c>
      <c r="C379" s="71" t="s">
        <v>1591</v>
      </c>
      <c r="D379" s="100" t="s">
        <v>1591</v>
      </c>
      <c r="E379" s="81"/>
      <c r="F379" s="101" t="str">
        <f t="shared" ref="F379:F385" si="13">IF($C$386=0,"",IF(C379="[for completion]","",IF(C379="","",C379/$C$386)))</f>
        <v/>
      </c>
      <c r="G379" s="101" t="str">
        <f>IF($D$386=0,"",IF(D379="[for completion]","",IF(D379="","",D379/$D$386)))</f>
        <v/>
      </c>
    </row>
    <row r="380" spans="1:7" x14ac:dyDescent="0.25">
      <c r="A380" s="88" t="s">
        <v>2655</v>
      </c>
      <c r="B380" s="116" t="s">
        <v>1315</v>
      </c>
      <c r="C380" s="71" t="s">
        <v>1591</v>
      </c>
      <c r="D380" s="100" t="s">
        <v>1591</v>
      </c>
      <c r="E380" s="81"/>
      <c r="F380" s="101" t="str">
        <f t="shared" si="13"/>
        <v/>
      </c>
      <c r="G380" s="101" t="str">
        <f t="shared" ref="G380:G385" si="14">IF($D$386=0,"",IF(D380="[for completion]","",IF(D380="","",D380/$D$386)))</f>
        <v/>
      </c>
    </row>
    <row r="381" spans="1:7" x14ac:dyDescent="0.25">
      <c r="A381" s="88" t="s">
        <v>2656</v>
      </c>
      <c r="B381" s="88" t="s">
        <v>1317</v>
      </c>
      <c r="C381" s="71" t="s">
        <v>1591</v>
      </c>
      <c r="D381" s="100" t="s">
        <v>1591</v>
      </c>
      <c r="E381" s="81"/>
      <c r="F381" s="101" t="str">
        <f t="shared" si="13"/>
        <v/>
      </c>
      <c r="G381" s="101" t="str">
        <f t="shared" si="14"/>
        <v/>
      </c>
    </row>
    <row r="382" spans="1:7" x14ac:dyDescent="0.25">
      <c r="A382" s="88" t="s">
        <v>2657</v>
      </c>
      <c r="B382" s="88" t="s">
        <v>1319</v>
      </c>
      <c r="C382" s="71" t="s">
        <v>1591</v>
      </c>
      <c r="D382" s="100" t="s">
        <v>1591</v>
      </c>
      <c r="E382" s="81"/>
      <c r="F382" s="101" t="str">
        <f t="shared" si="13"/>
        <v/>
      </c>
      <c r="G382" s="101" t="str">
        <f t="shared" si="14"/>
        <v/>
      </c>
    </row>
    <row r="383" spans="1:7" x14ac:dyDescent="0.25">
      <c r="A383" s="88" t="s">
        <v>2658</v>
      </c>
      <c r="B383" s="88" t="s">
        <v>1321</v>
      </c>
      <c r="C383" s="71" t="s">
        <v>1591</v>
      </c>
      <c r="D383" s="100" t="s">
        <v>1591</v>
      </c>
      <c r="E383" s="81"/>
      <c r="F383" s="101" t="str">
        <f t="shared" si="13"/>
        <v/>
      </c>
      <c r="G383" s="101" t="str">
        <f t="shared" si="14"/>
        <v/>
      </c>
    </row>
    <row r="384" spans="1:7" x14ac:dyDescent="0.25">
      <c r="A384" s="88" t="s">
        <v>2659</v>
      </c>
      <c r="B384" s="88" t="s">
        <v>1323</v>
      </c>
      <c r="C384" s="71" t="s">
        <v>1591</v>
      </c>
      <c r="D384" s="100" t="s">
        <v>1591</v>
      </c>
      <c r="E384" s="81"/>
      <c r="F384" s="101" t="str">
        <f t="shared" si="13"/>
        <v/>
      </c>
      <c r="G384" s="101" t="str">
        <f t="shared" si="14"/>
        <v/>
      </c>
    </row>
    <row r="385" spans="1:7" x14ac:dyDescent="0.25">
      <c r="A385" s="88" t="s">
        <v>2660</v>
      </c>
      <c r="B385" s="88" t="s">
        <v>743</v>
      </c>
      <c r="C385" s="71" t="s">
        <v>1591</v>
      </c>
      <c r="D385" s="100" t="s">
        <v>1591</v>
      </c>
      <c r="E385" s="81"/>
      <c r="F385" s="101" t="str">
        <f t="shared" si="13"/>
        <v/>
      </c>
      <c r="G385" s="101" t="str">
        <f t="shared" si="14"/>
        <v/>
      </c>
    </row>
    <row r="386" spans="1:7" x14ac:dyDescent="0.25">
      <c r="A386" s="88" t="s">
        <v>2661</v>
      </c>
      <c r="B386" s="88" t="s">
        <v>380</v>
      </c>
      <c r="C386" s="104">
        <f>SUM(C379:C385)</f>
        <v>0</v>
      </c>
      <c r="D386" s="123">
        <f>SUM(D379:D385)</f>
        <v>0</v>
      </c>
      <c r="E386" s="81"/>
      <c r="F386" s="98">
        <f>SUM(F379:F385)</f>
        <v>0</v>
      </c>
      <c r="G386" s="98">
        <f>SUM(G379:G385)</f>
        <v>0</v>
      </c>
    </row>
    <row r="387" spans="1:7" x14ac:dyDescent="0.25">
      <c r="A387" s="88" t="s">
        <v>2662</v>
      </c>
      <c r="B387" s="76"/>
      <c r="C387" s="76"/>
      <c r="D387" s="76"/>
      <c r="E387" s="81"/>
      <c r="F387" s="81"/>
      <c r="G387" s="81"/>
    </row>
    <row r="388" spans="1:7" x14ac:dyDescent="0.25">
      <c r="A388" s="93"/>
      <c r="B388" s="93" t="s">
        <v>2663</v>
      </c>
      <c r="C388" s="93" t="s">
        <v>1328</v>
      </c>
      <c r="D388" s="93" t="s">
        <v>1329</v>
      </c>
      <c r="E388" s="93"/>
      <c r="F388" s="93" t="s">
        <v>1330</v>
      </c>
      <c r="G388" s="93" t="s">
        <v>1331</v>
      </c>
    </row>
    <row r="389" spans="1:7" x14ac:dyDescent="0.25">
      <c r="A389" s="88" t="s">
        <v>2664</v>
      </c>
      <c r="B389" s="88" t="s">
        <v>1313</v>
      </c>
      <c r="C389" s="71" t="s">
        <v>1591</v>
      </c>
      <c r="D389" s="71" t="s">
        <v>1591</v>
      </c>
      <c r="E389" s="73"/>
      <c r="F389" s="71" t="s">
        <v>1591</v>
      </c>
      <c r="G389" s="71" t="s">
        <v>1591</v>
      </c>
    </row>
    <row r="390" spans="1:7" x14ac:dyDescent="0.25">
      <c r="A390" s="88" t="s">
        <v>2665</v>
      </c>
      <c r="B390" s="116" t="s">
        <v>1315</v>
      </c>
      <c r="C390" s="71" t="s">
        <v>1591</v>
      </c>
      <c r="D390" s="71" t="s">
        <v>1591</v>
      </c>
      <c r="E390" s="73"/>
      <c r="F390" s="71" t="s">
        <v>1591</v>
      </c>
      <c r="G390" s="71" t="s">
        <v>1591</v>
      </c>
    </row>
    <row r="391" spans="1:7" x14ac:dyDescent="0.25">
      <c r="A391" s="88" t="s">
        <v>2666</v>
      </c>
      <c r="B391" s="88" t="s">
        <v>1317</v>
      </c>
      <c r="C391" s="71" t="s">
        <v>1591</v>
      </c>
      <c r="D391" s="71" t="s">
        <v>1591</v>
      </c>
      <c r="E391" s="73"/>
      <c r="F391" s="71" t="s">
        <v>1591</v>
      </c>
      <c r="G391" s="71" t="s">
        <v>1591</v>
      </c>
    </row>
    <row r="392" spans="1:7" x14ac:dyDescent="0.25">
      <c r="A392" s="88" t="s">
        <v>2667</v>
      </c>
      <c r="B392" s="88" t="s">
        <v>1319</v>
      </c>
      <c r="C392" s="71" t="s">
        <v>1591</v>
      </c>
      <c r="D392" s="71" t="s">
        <v>1591</v>
      </c>
      <c r="E392" s="73"/>
      <c r="F392" s="71" t="s">
        <v>1591</v>
      </c>
      <c r="G392" s="71" t="s">
        <v>1591</v>
      </c>
    </row>
    <row r="393" spans="1:7" x14ac:dyDescent="0.25">
      <c r="A393" s="88" t="s">
        <v>2668</v>
      </c>
      <c r="B393" s="88" t="s">
        <v>1321</v>
      </c>
      <c r="C393" s="71" t="s">
        <v>1591</v>
      </c>
      <c r="D393" s="71" t="s">
        <v>1591</v>
      </c>
      <c r="E393" s="73"/>
      <c r="F393" s="71" t="s">
        <v>1591</v>
      </c>
      <c r="G393" s="71" t="s">
        <v>1591</v>
      </c>
    </row>
    <row r="394" spans="1:7" x14ac:dyDescent="0.25">
      <c r="A394" s="88" t="s">
        <v>2669</v>
      </c>
      <c r="B394" s="88" t="s">
        <v>1323</v>
      </c>
      <c r="C394" s="71" t="s">
        <v>1591</v>
      </c>
      <c r="D394" s="71" t="s">
        <v>1591</v>
      </c>
      <c r="E394" s="73"/>
      <c r="F394" s="71" t="s">
        <v>1591</v>
      </c>
      <c r="G394" s="71" t="s">
        <v>1591</v>
      </c>
    </row>
    <row r="395" spans="1:7" x14ac:dyDescent="0.25">
      <c r="A395" s="88" t="s">
        <v>2670</v>
      </c>
      <c r="B395" s="88" t="s">
        <v>743</v>
      </c>
      <c r="C395" s="71" t="s">
        <v>1591</v>
      </c>
      <c r="D395" s="71" t="s">
        <v>1591</v>
      </c>
      <c r="E395" s="73"/>
      <c r="F395" s="71" t="s">
        <v>1591</v>
      </c>
      <c r="G395" s="71" t="s">
        <v>1591</v>
      </c>
    </row>
    <row r="396" spans="1:7" x14ac:dyDescent="0.25">
      <c r="A396" s="88" t="s">
        <v>2671</v>
      </c>
      <c r="B396" s="88" t="s">
        <v>380</v>
      </c>
      <c r="C396" s="104">
        <f>SUM(C389:C395)</f>
        <v>0</v>
      </c>
      <c r="D396" s="104">
        <f>SUM(D389:D395)</f>
        <v>0</v>
      </c>
      <c r="E396" s="73"/>
      <c r="F396" s="76"/>
      <c r="G396" s="101" t="str">
        <f>IF($D$407=0,"",IF(#REF!="[for completion]","",IF(#REF!="","",#REF!/$D$407)))</f>
        <v/>
      </c>
    </row>
    <row r="397" spans="1:7" x14ac:dyDescent="0.25">
      <c r="A397" s="88" t="s">
        <v>2672</v>
      </c>
      <c r="B397" s="88" t="s">
        <v>1341</v>
      </c>
      <c r="C397" s="76"/>
      <c r="D397" s="76"/>
      <c r="E397" s="76"/>
      <c r="F397" s="71" t="s">
        <v>1591</v>
      </c>
      <c r="G397" s="101" t="str">
        <f>IF($D$407=0,"",IF(D396="[for completion]","",IF(D396="","",D396/$D$407)))</f>
        <v/>
      </c>
    </row>
    <row r="398" spans="1:7" x14ac:dyDescent="0.25">
      <c r="A398" s="88" t="s">
        <v>2673</v>
      </c>
      <c r="G398" s="122" t="str">
        <f>IF($D$407=0,"",IF(D397="[for completion]","",IF(D397="","",D397/$D$407)))</f>
        <v/>
      </c>
    </row>
    <row r="399" spans="1:7" x14ac:dyDescent="0.25">
      <c r="A399" s="88" t="s">
        <v>2674</v>
      </c>
      <c r="B399" s="76"/>
      <c r="C399" s="76"/>
      <c r="D399" s="76"/>
      <c r="E399" s="73"/>
      <c r="F399" s="122"/>
      <c r="G399" s="122"/>
    </row>
    <row r="400" spans="1:7" x14ac:dyDescent="0.25">
      <c r="A400" s="88" t="s">
        <v>2675</v>
      </c>
      <c r="B400" s="76"/>
      <c r="C400" s="76"/>
      <c r="D400" s="76"/>
      <c r="E400" s="73"/>
      <c r="F400" s="122"/>
      <c r="G400" s="122"/>
    </row>
    <row r="401" spans="1:7" x14ac:dyDescent="0.25">
      <c r="A401" s="88" t="s">
        <v>2676</v>
      </c>
      <c r="B401" s="76"/>
      <c r="C401" s="76"/>
      <c r="D401" s="76"/>
      <c r="E401" s="73"/>
      <c r="F401" s="122"/>
      <c r="G401" s="122"/>
    </row>
    <row r="402" spans="1:7" x14ac:dyDescent="0.25">
      <c r="A402" s="88" t="s">
        <v>2677</v>
      </c>
      <c r="B402" s="76"/>
      <c r="C402" s="76"/>
      <c r="D402" s="76"/>
      <c r="E402" s="73"/>
      <c r="F402" s="122"/>
      <c r="G402" s="122"/>
    </row>
    <row r="403" spans="1:7" x14ac:dyDescent="0.25">
      <c r="A403" s="88" t="s">
        <v>2678</v>
      </c>
      <c r="B403" s="76"/>
      <c r="C403" s="76"/>
      <c r="D403" s="76"/>
      <c r="E403" s="73"/>
      <c r="F403" s="122"/>
      <c r="G403" s="122"/>
    </row>
    <row r="404" spans="1:7" x14ac:dyDescent="0.25">
      <c r="A404" s="88" t="s">
        <v>2679</v>
      </c>
      <c r="B404" s="76"/>
      <c r="C404" s="76"/>
      <c r="D404" s="76"/>
      <c r="E404" s="73"/>
      <c r="F404" s="122"/>
      <c r="G404" s="122"/>
    </row>
    <row r="405" spans="1:7" x14ac:dyDescent="0.25">
      <c r="A405" s="88" t="s">
        <v>2680</v>
      </c>
      <c r="B405" s="76"/>
      <c r="C405" s="76"/>
      <c r="D405" s="76"/>
      <c r="E405" s="73"/>
      <c r="F405" s="122"/>
      <c r="G405" s="122"/>
    </row>
    <row r="406" spans="1:7" x14ac:dyDescent="0.25">
      <c r="A406" s="88" t="s">
        <v>2681</v>
      </c>
      <c r="B406" s="76"/>
      <c r="C406" s="76"/>
      <c r="D406" s="76"/>
      <c r="E406" s="73"/>
      <c r="F406" s="122"/>
      <c r="G406" s="122"/>
    </row>
    <row r="407" spans="1:7" x14ac:dyDescent="0.25">
      <c r="A407" s="88" t="s">
        <v>2682</v>
      </c>
      <c r="B407" s="76"/>
      <c r="C407" s="71"/>
      <c r="D407" s="76"/>
      <c r="E407" s="73"/>
      <c r="F407" s="151"/>
      <c r="G407" s="151"/>
    </row>
    <row r="408" spans="1:7" x14ac:dyDescent="0.25">
      <c r="A408" s="88" t="s">
        <v>2683</v>
      </c>
      <c r="B408" s="76"/>
      <c r="C408" s="97"/>
      <c r="D408" s="76"/>
      <c r="E408" s="73"/>
      <c r="F408" s="73"/>
      <c r="G408" s="73"/>
    </row>
    <row r="409" spans="1:7" x14ac:dyDescent="0.25">
      <c r="A409" s="88" t="s">
        <v>2684</v>
      </c>
      <c r="B409" s="76"/>
      <c r="C409" s="97"/>
      <c r="D409" s="76"/>
      <c r="E409" s="73"/>
      <c r="F409" s="73"/>
      <c r="G409" s="73"/>
    </row>
    <row r="410" spans="1:7" x14ac:dyDescent="0.25">
      <c r="A410" s="88" t="s">
        <v>2685</v>
      </c>
      <c r="B410" s="76"/>
      <c r="C410" s="97"/>
      <c r="D410" s="76"/>
      <c r="E410" s="73"/>
      <c r="F410" s="73"/>
      <c r="G410" s="73"/>
    </row>
    <row r="411" spans="1:7" x14ac:dyDescent="0.25">
      <c r="A411" s="88" t="s">
        <v>2686</v>
      </c>
      <c r="B411" s="76"/>
      <c r="C411" s="97"/>
      <c r="D411" s="76"/>
      <c r="E411" s="73"/>
      <c r="F411" s="73"/>
      <c r="G411" s="73"/>
    </row>
    <row r="412" spans="1:7" x14ac:dyDescent="0.25">
      <c r="A412" s="88" t="s">
        <v>2687</v>
      </c>
      <c r="B412" s="76"/>
      <c r="C412" s="97"/>
      <c r="D412" s="76"/>
      <c r="E412" s="73"/>
      <c r="F412" s="73"/>
      <c r="G412" s="73"/>
    </row>
    <row r="413" spans="1:7" x14ac:dyDescent="0.25">
      <c r="A413" s="88" t="s">
        <v>2688</v>
      </c>
      <c r="B413" s="76"/>
      <c r="C413" s="97"/>
      <c r="D413" s="76"/>
      <c r="E413" s="73"/>
      <c r="F413" s="73"/>
      <c r="G413" s="73"/>
    </row>
    <row r="414" spans="1:7" x14ac:dyDescent="0.25">
      <c r="A414" s="88" t="s">
        <v>2689</v>
      </c>
      <c r="B414" s="76"/>
      <c r="C414" s="97"/>
      <c r="D414" s="76"/>
      <c r="E414" s="73"/>
      <c r="F414" s="73"/>
      <c r="G414" s="73"/>
    </row>
    <row r="415" spans="1:7" x14ac:dyDescent="0.25">
      <c r="A415" s="88" t="s">
        <v>2690</v>
      </c>
      <c r="B415" s="76"/>
      <c r="C415" s="97"/>
      <c r="D415" s="76"/>
      <c r="E415" s="73"/>
      <c r="F415" s="73"/>
      <c r="G415" s="73"/>
    </row>
    <row r="416" spans="1:7" x14ac:dyDescent="0.25">
      <c r="A416" s="88" t="s">
        <v>2691</v>
      </c>
      <c r="B416" s="76"/>
      <c r="C416" s="97"/>
      <c r="D416" s="76"/>
      <c r="E416" s="73"/>
      <c r="F416" s="73"/>
      <c r="G416" s="73"/>
    </row>
    <row r="417" spans="1:7" x14ac:dyDescent="0.25">
      <c r="A417" s="88" t="s">
        <v>2692</v>
      </c>
      <c r="B417" s="76"/>
      <c r="C417" s="97"/>
      <c r="D417" s="76"/>
      <c r="E417" s="73"/>
      <c r="F417" s="73"/>
      <c r="G417" s="73"/>
    </row>
    <row r="418" spans="1:7" x14ac:dyDescent="0.25">
      <c r="A418" s="88" t="s">
        <v>2693</v>
      </c>
      <c r="B418" s="76"/>
      <c r="C418" s="97"/>
      <c r="D418" s="76"/>
      <c r="E418" s="73"/>
      <c r="F418" s="73"/>
      <c r="G418" s="73"/>
    </row>
    <row r="419" spans="1:7" x14ac:dyDescent="0.25">
      <c r="A419" s="88" t="s">
        <v>2694</v>
      </c>
      <c r="B419" s="76"/>
      <c r="C419" s="97"/>
      <c r="D419" s="76"/>
      <c r="E419" s="73"/>
      <c r="F419" s="73"/>
      <c r="G419" s="73"/>
    </row>
    <row r="420" spans="1:7" x14ac:dyDescent="0.25">
      <c r="A420" s="88" t="s">
        <v>2695</v>
      </c>
      <c r="B420" s="76"/>
      <c r="C420" s="97"/>
      <c r="D420" s="76"/>
      <c r="E420" s="73"/>
      <c r="F420" s="73"/>
      <c r="G420" s="73"/>
    </row>
    <row r="421" spans="1:7" x14ac:dyDescent="0.25">
      <c r="A421" s="88" t="s">
        <v>2696</v>
      </c>
      <c r="B421" s="76"/>
      <c r="C421" s="97"/>
      <c r="D421" s="76"/>
      <c r="E421" s="73"/>
      <c r="F421" s="73"/>
      <c r="G421" s="73"/>
    </row>
    <row r="422" spans="1:7" x14ac:dyDescent="0.25">
      <c r="A422" s="88" t="s">
        <v>2697</v>
      </c>
      <c r="B422" s="76"/>
      <c r="C422" s="97"/>
      <c r="D422" s="76"/>
      <c r="E422" s="73"/>
      <c r="F422" s="73"/>
      <c r="G422" s="73"/>
    </row>
    <row r="423" spans="1:7" x14ac:dyDescent="0.25">
      <c r="A423" s="88" t="s">
        <v>2698</v>
      </c>
      <c r="B423" s="76"/>
      <c r="C423" s="97"/>
      <c r="D423" s="76"/>
      <c r="E423" s="73"/>
      <c r="F423" s="73"/>
      <c r="G423" s="73"/>
    </row>
    <row r="424" spans="1:7" x14ac:dyDescent="0.25">
      <c r="A424" s="88" t="s">
        <v>2699</v>
      </c>
      <c r="B424" s="76"/>
      <c r="C424" s="97"/>
      <c r="D424" s="76"/>
      <c r="E424" s="73"/>
      <c r="F424" s="73"/>
      <c r="G424" s="73"/>
    </row>
    <row r="425" spans="1:7" x14ac:dyDescent="0.25">
      <c r="A425" s="88" t="s">
        <v>2700</v>
      </c>
      <c r="B425" s="76"/>
      <c r="C425" s="97"/>
      <c r="D425" s="76"/>
      <c r="E425" s="73"/>
      <c r="F425" s="73"/>
      <c r="G425" s="73"/>
    </row>
    <row r="426" spans="1:7" x14ac:dyDescent="0.25">
      <c r="A426" s="88" t="s">
        <v>2701</v>
      </c>
      <c r="B426" s="76"/>
      <c r="C426" s="97"/>
      <c r="D426" s="76"/>
      <c r="E426" s="73"/>
      <c r="F426" s="73"/>
      <c r="G426" s="73"/>
    </row>
    <row r="427" spans="1:7" x14ac:dyDescent="0.25">
      <c r="A427" s="88" t="s">
        <v>2702</v>
      </c>
      <c r="B427" s="76"/>
      <c r="C427" s="97"/>
      <c r="D427" s="76"/>
      <c r="E427" s="73"/>
      <c r="F427" s="73"/>
      <c r="G427" s="73"/>
    </row>
    <row r="428" spans="1:7" x14ac:dyDescent="0.25">
      <c r="A428" s="88" t="s">
        <v>2703</v>
      </c>
      <c r="B428" s="76"/>
      <c r="C428" s="97"/>
      <c r="D428" s="76"/>
      <c r="E428" s="73"/>
      <c r="F428" s="73"/>
      <c r="G428" s="73"/>
    </row>
    <row r="429" spans="1:7" x14ac:dyDescent="0.25">
      <c r="A429" s="88" t="s">
        <v>2704</v>
      </c>
      <c r="B429" s="76"/>
      <c r="C429" s="97"/>
      <c r="D429" s="76"/>
      <c r="E429" s="73"/>
      <c r="F429" s="73"/>
      <c r="G429" s="73"/>
    </row>
    <row r="430" spans="1:7" x14ac:dyDescent="0.25">
      <c r="A430" s="88" t="s">
        <v>2705</v>
      </c>
      <c r="B430" s="76"/>
      <c r="C430" s="97"/>
      <c r="D430" s="76"/>
      <c r="E430" s="73"/>
      <c r="F430" s="73"/>
      <c r="G430" s="73"/>
    </row>
    <row r="431" spans="1:7" x14ac:dyDescent="0.25">
      <c r="A431" s="88" t="s">
        <v>2706</v>
      </c>
      <c r="B431" s="76"/>
      <c r="C431" s="97"/>
      <c r="D431" s="76"/>
      <c r="E431" s="73"/>
      <c r="F431" s="73"/>
      <c r="G431" s="73"/>
    </row>
    <row r="432" spans="1:7" x14ac:dyDescent="0.25">
      <c r="A432" s="88" t="s">
        <v>2707</v>
      </c>
      <c r="B432" s="76"/>
      <c r="C432" s="97"/>
      <c r="D432" s="76"/>
      <c r="E432" s="73"/>
      <c r="F432" s="73"/>
      <c r="G432" s="73"/>
    </row>
    <row r="433" spans="1:7" x14ac:dyDescent="0.25">
      <c r="A433" s="88" t="s">
        <v>2708</v>
      </c>
      <c r="B433" s="76"/>
      <c r="C433" s="97"/>
      <c r="D433" s="76"/>
      <c r="E433" s="73"/>
      <c r="F433" s="73"/>
      <c r="G433" s="73"/>
    </row>
    <row r="434" spans="1:7" x14ac:dyDescent="0.25">
      <c r="A434" s="88" t="s">
        <v>2709</v>
      </c>
      <c r="B434" s="76"/>
      <c r="C434" s="97"/>
      <c r="D434" s="76"/>
      <c r="E434" s="73"/>
      <c r="F434" s="73"/>
      <c r="G434" s="73"/>
    </row>
    <row r="435" spans="1:7" x14ac:dyDescent="0.25">
      <c r="A435" s="88" t="s">
        <v>2710</v>
      </c>
      <c r="B435" s="76"/>
      <c r="C435" s="97"/>
      <c r="D435" s="76"/>
      <c r="E435" s="73"/>
      <c r="F435" s="73"/>
      <c r="G435" s="73"/>
    </row>
    <row r="436" spans="1:7" x14ac:dyDescent="0.25">
      <c r="A436" s="88" t="s">
        <v>2711</v>
      </c>
      <c r="B436" s="76"/>
      <c r="C436" s="97"/>
      <c r="D436" s="76"/>
      <c r="E436" s="73"/>
      <c r="F436" s="73"/>
      <c r="G436" s="73"/>
    </row>
    <row r="437" spans="1:7" ht="18.75" x14ac:dyDescent="0.25">
      <c r="A437" s="173"/>
      <c r="B437" s="126" t="s">
        <v>2712</v>
      </c>
      <c r="C437" s="173"/>
      <c r="D437" s="173"/>
      <c r="E437" s="173"/>
      <c r="F437" s="173"/>
      <c r="G437" s="173"/>
    </row>
    <row r="438" spans="1:7" x14ac:dyDescent="0.25">
      <c r="A438" s="93"/>
      <c r="B438" s="93" t="s">
        <v>1381</v>
      </c>
      <c r="C438" s="93" t="s">
        <v>1082</v>
      </c>
      <c r="D438" s="93" t="s">
        <v>1083</v>
      </c>
      <c r="E438" s="93"/>
      <c r="F438" s="93" t="s">
        <v>867</v>
      </c>
      <c r="G438" s="93" t="s">
        <v>1084</v>
      </c>
    </row>
    <row r="439" spans="1:7" x14ac:dyDescent="0.25">
      <c r="A439" s="88" t="s">
        <v>2713</v>
      </c>
      <c r="B439" s="88" t="s">
        <v>2490</v>
      </c>
      <c r="C439" s="71" t="s">
        <v>1591</v>
      </c>
      <c r="D439" s="81"/>
      <c r="E439" s="81"/>
      <c r="F439" s="106"/>
      <c r="G439" s="106"/>
    </row>
    <row r="440" spans="1:7" x14ac:dyDescent="0.25">
      <c r="A440" s="81"/>
      <c r="B440" s="76"/>
      <c r="C440" s="76"/>
      <c r="D440" s="81"/>
      <c r="E440" s="81"/>
      <c r="F440" s="106"/>
      <c r="G440" s="106"/>
    </row>
    <row r="441" spans="1:7" x14ac:dyDescent="0.25">
      <c r="A441" s="76"/>
      <c r="B441" s="76" t="s">
        <v>1087</v>
      </c>
      <c r="C441" s="76"/>
      <c r="D441" s="81"/>
      <c r="E441" s="81"/>
      <c r="F441" s="106"/>
      <c r="G441" s="106"/>
    </row>
    <row r="442" spans="1:7" x14ac:dyDescent="0.25">
      <c r="A442" s="88" t="s">
        <v>2714</v>
      </c>
      <c r="B442" s="76" t="s">
        <v>1089</v>
      </c>
      <c r="C442" s="71" t="s">
        <v>1591</v>
      </c>
      <c r="D442" s="71" t="s">
        <v>1591</v>
      </c>
      <c r="E442" s="81"/>
      <c r="F442" s="101" t="str">
        <f>IF($C$466=0,"",IF(C442="[for completion]","",IF(C442="","",C442/$C$466)))</f>
        <v/>
      </c>
      <c r="G442" s="101" t="str">
        <f>IF($D$466=0,"",IF(D442="[for completion]","",IF(D442="","",D442/$D$466)))</f>
        <v/>
      </c>
    </row>
    <row r="443" spans="1:7" x14ac:dyDescent="0.25">
      <c r="A443" s="88" t="s">
        <v>2715</v>
      </c>
      <c r="B443" s="76" t="s">
        <v>1091</v>
      </c>
      <c r="C443" s="71" t="s">
        <v>1591</v>
      </c>
      <c r="D443" s="71" t="s">
        <v>1591</v>
      </c>
      <c r="E443" s="81"/>
      <c r="F443" s="101" t="str">
        <f t="shared" ref="F443:F465" si="15">IF($C$466=0,"",IF(C443="[for completion]","",IF(C443="","",C443/$C$466)))</f>
        <v/>
      </c>
      <c r="G443" s="101" t="str">
        <f t="shared" ref="G443:G465" si="16">IF($D$466=0,"",IF(D443="[for completion]","",IF(D443="","",D443/$D$466)))</f>
        <v/>
      </c>
    </row>
    <row r="444" spans="1:7" x14ac:dyDescent="0.25">
      <c r="A444" s="88" t="s">
        <v>2716</v>
      </c>
      <c r="B444" s="76" t="s">
        <v>1093</v>
      </c>
      <c r="C444" s="71" t="s">
        <v>1591</v>
      </c>
      <c r="D444" s="71" t="s">
        <v>1591</v>
      </c>
      <c r="E444" s="81"/>
      <c r="F444" s="101" t="str">
        <f t="shared" si="15"/>
        <v/>
      </c>
      <c r="G444" s="101" t="str">
        <f t="shared" si="16"/>
        <v/>
      </c>
    </row>
    <row r="445" spans="1:7" x14ac:dyDescent="0.25">
      <c r="A445" s="88" t="s">
        <v>2717</v>
      </c>
      <c r="B445" s="76" t="s">
        <v>1095</v>
      </c>
      <c r="C445" s="71" t="s">
        <v>1591</v>
      </c>
      <c r="D445" s="71" t="s">
        <v>1591</v>
      </c>
      <c r="E445" s="81"/>
      <c r="F445" s="101" t="str">
        <f t="shared" si="15"/>
        <v/>
      </c>
      <c r="G445" s="101" t="str">
        <f t="shared" si="16"/>
        <v/>
      </c>
    </row>
    <row r="446" spans="1:7" x14ac:dyDescent="0.25">
      <c r="A446" s="88" t="s">
        <v>2718</v>
      </c>
      <c r="B446" s="76" t="s">
        <v>1097</v>
      </c>
      <c r="C446" s="71" t="s">
        <v>1591</v>
      </c>
      <c r="D446" s="71" t="s">
        <v>1591</v>
      </c>
      <c r="E446" s="81"/>
      <c r="F446" s="101" t="str">
        <f t="shared" si="15"/>
        <v/>
      </c>
      <c r="G446" s="101" t="str">
        <f t="shared" si="16"/>
        <v/>
      </c>
    </row>
    <row r="447" spans="1:7" x14ac:dyDescent="0.25">
      <c r="A447" s="88" t="s">
        <v>2719</v>
      </c>
      <c r="B447" s="76" t="s">
        <v>1099</v>
      </c>
      <c r="C447" s="71" t="s">
        <v>1591</v>
      </c>
      <c r="D447" s="71" t="s">
        <v>1591</v>
      </c>
      <c r="E447" s="81"/>
      <c r="F447" s="101" t="str">
        <f t="shared" si="15"/>
        <v/>
      </c>
      <c r="G447" s="101" t="str">
        <f t="shared" si="16"/>
        <v/>
      </c>
    </row>
    <row r="448" spans="1:7" x14ac:dyDescent="0.25">
      <c r="A448" s="88" t="s">
        <v>2720</v>
      </c>
      <c r="B448" s="76"/>
      <c r="C448" s="71"/>
      <c r="D448" s="71"/>
      <c r="E448" s="81"/>
      <c r="F448" s="101" t="str">
        <f t="shared" si="15"/>
        <v/>
      </c>
      <c r="G448" s="101" t="str">
        <f t="shared" si="16"/>
        <v/>
      </c>
    </row>
    <row r="449" spans="1:7" x14ac:dyDescent="0.25">
      <c r="A449" s="88" t="s">
        <v>2721</v>
      </c>
      <c r="B449" s="76"/>
      <c r="C449" s="71"/>
      <c r="D449" s="100"/>
      <c r="E449" s="81"/>
      <c r="F449" s="101" t="str">
        <f t="shared" si="15"/>
        <v/>
      </c>
      <c r="G449" s="101" t="str">
        <f t="shared" si="16"/>
        <v/>
      </c>
    </row>
    <row r="450" spans="1:7" x14ac:dyDescent="0.25">
      <c r="A450" s="88" t="s">
        <v>2722</v>
      </c>
      <c r="B450" s="76"/>
      <c r="C450" s="71"/>
      <c r="D450" s="100"/>
      <c r="E450" s="81"/>
      <c r="F450" s="101" t="str">
        <f t="shared" si="15"/>
        <v/>
      </c>
      <c r="G450" s="101" t="str">
        <f t="shared" si="16"/>
        <v/>
      </c>
    </row>
    <row r="451" spans="1:7" x14ac:dyDescent="0.25">
      <c r="A451" s="88" t="s">
        <v>2723</v>
      </c>
      <c r="B451" s="76"/>
      <c r="C451" s="71"/>
      <c r="D451" s="100"/>
      <c r="E451" s="76"/>
      <c r="F451" s="101" t="str">
        <f t="shared" si="15"/>
        <v/>
      </c>
      <c r="G451" s="101" t="str">
        <f t="shared" si="16"/>
        <v/>
      </c>
    </row>
    <row r="452" spans="1:7" x14ac:dyDescent="0.25">
      <c r="A452" s="88" t="s">
        <v>2724</v>
      </c>
      <c r="B452" s="76"/>
      <c r="C452" s="71"/>
      <c r="D452" s="100"/>
      <c r="E452" s="76"/>
      <c r="F452" s="101" t="str">
        <f t="shared" si="15"/>
        <v/>
      </c>
      <c r="G452" s="101" t="str">
        <f t="shared" si="16"/>
        <v/>
      </c>
    </row>
    <row r="453" spans="1:7" x14ac:dyDescent="0.25">
      <c r="A453" s="88" t="s">
        <v>2725</v>
      </c>
      <c r="B453" s="76"/>
      <c r="C453" s="71"/>
      <c r="D453" s="100"/>
      <c r="E453" s="76"/>
      <c r="F453" s="101" t="str">
        <f t="shared" si="15"/>
        <v/>
      </c>
      <c r="G453" s="101" t="str">
        <f t="shared" si="16"/>
        <v/>
      </c>
    </row>
    <row r="454" spans="1:7" x14ac:dyDescent="0.25">
      <c r="A454" s="88" t="s">
        <v>2726</v>
      </c>
      <c r="B454" s="76"/>
      <c r="C454" s="71"/>
      <c r="D454" s="100"/>
      <c r="E454" s="76"/>
      <c r="F454" s="101" t="str">
        <f t="shared" si="15"/>
        <v/>
      </c>
      <c r="G454" s="101" t="str">
        <f t="shared" si="16"/>
        <v/>
      </c>
    </row>
    <row r="455" spans="1:7" x14ac:dyDescent="0.25">
      <c r="A455" s="88" t="s">
        <v>2727</v>
      </c>
      <c r="B455" s="76"/>
      <c r="C455" s="71"/>
      <c r="D455" s="100"/>
      <c r="E455" s="76"/>
      <c r="F455" s="101" t="str">
        <f t="shared" si="15"/>
        <v/>
      </c>
      <c r="G455" s="101" t="str">
        <f t="shared" si="16"/>
        <v/>
      </c>
    </row>
    <row r="456" spans="1:7" x14ac:dyDescent="0.25">
      <c r="A456" s="88" t="s">
        <v>2728</v>
      </c>
      <c r="B456" s="76"/>
      <c r="C456" s="71"/>
      <c r="D456" s="100"/>
      <c r="E456" s="76"/>
      <c r="F456" s="101" t="str">
        <f t="shared" si="15"/>
        <v/>
      </c>
      <c r="G456" s="101" t="str">
        <f t="shared" si="16"/>
        <v/>
      </c>
    </row>
    <row r="457" spans="1:7" x14ac:dyDescent="0.25">
      <c r="A457" s="88" t="s">
        <v>2729</v>
      </c>
      <c r="B457" s="76"/>
      <c r="C457" s="71"/>
      <c r="D457" s="100"/>
      <c r="E457" s="76"/>
      <c r="F457" s="101" t="str">
        <f t="shared" si="15"/>
        <v/>
      </c>
      <c r="G457" s="101" t="str">
        <f t="shared" si="16"/>
        <v/>
      </c>
    </row>
    <row r="458" spans="1:7" x14ac:dyDescent="0.25">
      <c r="A458" s="88" t="s">
        <v>2730</v>
      </c>
      <c r="B458" s="76"/>
      <c r="C458" s="71"/>
      <c r="D458" s="100"/>
      <c r="E458" s="99"/>
      <c r="F458" s="101" t="str">
        <f t="shared" si="15"/>
        <v/>
      </c>
      <c r="G458" s="101" t="str">
        <f t="shared" si="16"/>
        <v/>
      </c>
    </row>
    <row r="459" spans="1:7" x14ac:dyDescent="0.25">
      <c r="A459" s="88" t="s">
        <v>2731</v>
      </c>
      <c r="B459" s="76"/>
      <c r="C459" s="71"/>
      <c r="D459" s="100"/>
      <c r="E459" s="99"/>
      <c r="F459" s="101" t="str">
        <f t="shared" si="15"/>
        <v/>
      </c>
      <c r="G459" s="101" t="str">
        <f t="shared" si="16"/>
        <v/>
      </c>
    </row>
    <row r="460" spans="1:7" x14ac:dyDescent="0.25">
      <c r="A460" s="88" t="s">
        <v>2732</v>
      </c>
      <c r="B460" s="76"/>
      <c r="C460" s="71"/>
      <c r="D460" s="100"/>
      <c r="E460" s="99"/>
      <c r="F460" s="101" t="str">
        <f t="shared" si="15"/>
        <v/>
      </c>
      <c r="G460" s="101" t="str">
        <f t="shared" si="16"/>
        <v/>
      </c>
    </row>
    <row r="461" spans="1:7" x14ac:dyDescent="0.25">
      <c r="A461" s="88" t="s">
        <v>2733</v>
      </c>
      <c r="B461" s="76"/>
      <c r="C461" s="71"/>
      <c r="D461" s="100"/>
      <c r="E461" s="99"/>
      <c r="F461" s="101" t="str">
        <f t="shared" si="15"/>
        <v/>
      </c>
      <c r="G461" s="101" t="str">
        <f t="shared" si="16"/>
        <v/>
      </c>
    </row>
    <row r="462" spans="1:7" x14ac:dyDescent="0.25">
      <c r="A462" s="88" t="s">
        <v>2734</v>
      </c>
      <c r="B462" s="76"/>
      <c r="C462" s="71"/>
      <c r="D462" s="100"/>
      <c r="E462" s="99"/>
      <c r="F462" s="101" t="str">
        <f t="shared" si="15"/>
        <v/>
      </c>
      <c r="G462" s="101" t="str">
        <f t="shared" si="16"/>
        <v/>
      </c>
    </row>
    <row r="463" spans="1:7" x14ac:dyDescent="0.25">
      <c r="A463" s="88" t="s">
        <v>2735</v>
      </c>
      <c r="B463" s="76"/>
      <c r="C463" s="71"/>
      <c r="D463" s="100"/>
      <c r="E463" s="99"/>
      <c r="F463" s="101" t="str">
        <f t="shared" si="15"/>
        <v/>
      </c>
      <c r="G463" s="101" t="str">
        <f t="shared" si="16"/>
        <v/>
      </c>
    </row>
    <row r="464" spans="1:7" x14ac:dyDescent="0.25">
      <c r="A464" s="88" t="s">
        <v>2736</v>
      </c>
      <c r="B464" s="76"/>
      <c r="C464" s="71"/>
      <c r="D464" s="100"/>
      <c r="E464" s="99"/>
      <c r="F464" s="101" t="str">
        <f t="shared" si="15"/>
        <v/>
      </c>
      <c r="G464" s="101" t="str">
        <f t="shared" si="16"/>
        <v/>
      </c>
    </row>
    <row r="465" spans="1:7" x14ac:dyDescent="0.25">
      <c r="A465" s="88" t="s">
        <v>2737</v>
      </c>
      <c r="B465" s="76"/>
      <c r="C465" s="71"/>
      <c r="D465" s="100"/>
      <c r="E465" s="99"/>
      <c r="F465" s="101" t="str">
        <f t="shared" si="15"/>
        <v/>
      </c>
      <c r="G465" s="101" t="str">
        <f t="shared" si="16"/>
        <v/>
      </c>
    </row>
    <row r="466" spans="1:7" x14ac:dyDescent="0.25">
      <c r="A466" s="88" t="s">
        <v>2738</v>
      </c>
      <c r="B466" s="88" t="s">
        <v>380</v>
      </c>
      <c r="C466" s="104">
        <f>SUM(C442:C465)</f>
        <v>0</v>
      </c>
      <c r="D466" s="88">
        <f>SUM(D442:D465)</f>
        <v>0</v>
      </c>
      <c r="E466" s="99"/>
      <c r="F466" s="98">
        <f>SUM(F442:F465)</f>
        <v>0</v>
      </c>
      <c r="G466" s="98">
        <f>SUM(G442:G465)</f>
        <v>0</v>
      </c>
    </row>
    <row r="467" spans="1:7" x14ac:dyDescent="0.25">
      <c r="A467" s="93"/>
      <c r="B467" s="93" t="s">
        <v>1408</v>
      </c>
      <c r="C467" s="93" t="s">
        <v>1082</v>
      </c>
      <c r="D467" s="93" t="s">
        <v>1083</v>
      </c>
      <c r="E467" s="93"/>
      <c r="F467" s="93" t="s">
        <v>867</v>
      </c>
      <c r="G467" s="93" t="s">
        <v>1084</v>
      </c>
    </row>
    <row r="468" spans="1:7" x14ac:dyDescent="0.25">
      <c r="A468" s="88" t="s">
        <v>2739</v>
      </c>
      <c r="B468" s="88" t="s">
        <v>1121</v>
      </c>
      <c r="C468" s="97" t="s">
        <v>1591</v>
      </c>
      <c r="D468" s="76"/>
      <c r="E468" s="76"/>
      <c r="F468" s="76"/>
      <c r="G468" s="76"/>
    </row>
    <row r="469" spans="1:7" x14ac:dyDescent="0.25">
      <c r="A469" s="76"/>
      <c r="B469" s="76"/>
      <c r="C469" s="76"/>
      <c r="D469" s="76"/>
      <c r="E469" s="76"/>
      <c r="F469" s="76"/>
      <c r="G469" s="76"/>
    </row>
    <row r="470" spans="1:7" x14ac:dyDescent="0.25">
      <c r="A470" s="76"/>
      <c r="B470" s="88" t="s">
        <v>1122</v>
      </c>
      <c r="C470" s="76"/>
      <c r="D470" s="76"/>
      <c r="E470" s="76"/>
      <c r="F470" s="76"/>
      <c r="G470" s="76"/>
    </row>
    <row r="471" spans="1:7" x14ac:dyDescent="0.25">
      <c r="A471" s="88" t="s">
        <v>2740</v>
      </c>
      <c r="B471" s="88" t="s">
        <v>1124</v>
      </c>
      <c r="C471" s="71" t="s">
        <v>1591</v>
      </c>
      <c r="D471" s="100" t="s">
        <v>1591</v>
      </c>
      <c r="E471" s="76"/>
      <c r="F471" s="101" t="str">
        <f>IF($C$479=0,"",IF(C471="[for completion]","",IF(C471="","",C471/$C$479)))</f>
        <v/>
      </c>
      <c r="G471" s="101" t="str">
        <f>IF($D$479=0,"",IF(D471="[for completion]","",IF(D471="","",D471/$D$479)))</f>
        <v/>
      </c>
    </row>
    <row r="472" spans="1:7" x14ac:dyDescent="0.25">
      <c r="A472" s="88" t="s">
        <v>2741</v>
      </c>
      <c r="B472" s="88" t="s">
        <v>1126</v>
      </c>
      <c r="C472" s="71" t="s">
        <v>1591</v>
      </c>
      <c r="D472" s="100" t="s">
        <v>1591</v>
      </c>
      <c r="E472" s="76"/>
      <c r="F472" s="101" t="str">
        <f t="shared" ref="F472:F478" si="17">IF($C$479=0,"",IF(C472="[for completion]","",IF(C472="","",C472/$C$479)))</f>
        <v/>
      </c>
      <c r="G472" s="101" t="str">
        <f t="shared" ref="G472:G478" si="18">IF($D$479=0,"",IF(D472="[for completion]","",IF(D472="","",D472/$D$479)))</f>
        <v/>
      </c>
    </row>
    <row r="473" spans="1:7" x14ac:dyDescent="0.25">
      <c r="A473" s="88" t="s">
        <v>2742</v>
      </c>
      <c r="B473" s="88" t="s">
        <v>1128</v>
      </c>
      <c r="C473" s="71" t="s">
        <v>1591</v>
      </c>
      <c r="D473" s="100" t="s">
        <v>1591</v>
      </c>
      <c r="E473" s="76"/>
      <c r="F473" s="101" t="str">
        <f t="shared" si="17"/>
        <v/>
      </c>
      <c r="G473" s="101" t="str">
        <f t="shared" si="18"/>
        <v/>
      </c>
    </row>
    <row r="474" spans="1:7" x14ac:dyDescent="0.25">
      <c r="A474" s="88" t="s">
        <v>2743</v>
      </c>
      <c r="B474" s="88" t="s">
        <v>1130</v>
      </c>
      <c r="C474" s="71" t="s">
        <v>1591</v>
      </c>
      <c r="D474" s="100" t="s">
        <v>1591</v>
      </c>
      <c r="E474" s="76"/>
      <c r="F474" s="101" t="str">
        <f t="shared" si="17"/>
        <v/>
      </c>
      <c r="G474" s="101" t="str">
        <f t="shared" si="18"/>
        <v/>
      </c>
    </row>
    <row r="475" spans="1:7" x14ac:dyDescent="0.25">
      <c r="A475" s="88" t="s">
        <v>2744</v>
      </c>
      <c r="B475" s="88" t="s">
        <v>1132</v>
      </c>
      <c r="C475" s="71" t="s">
        <v>1591</v>
      </c>
      <c r="D475" s="100" t="s">
        <v>1591</v>
      </c>
      <c r="E475" s="76"/>
      <c r="F475" s="101" t="str">
        <f t="shared" si="17"/>
        <v/>
      </c>
      <c r="G475" s="101" t="str">
        <f t="shared" si="18"/>
        <v/>
      </c>
    </row>
    <row r="476" spans="1:7" x14ac:dyDescent="0.25">
      <c r="A476" s="88" t="s">
        <v>2745</v>
      </c>
      <c r="B476" s="88" t="s">
        <v>1134</v>
      </c>
      <c r="C476" s="71" t="s">
        <v>1591</v>
      </c>
      <c r="D476" s="100" t="s">
        <v>1591</v>
      </c>
      <c r="E476" s="76"/>
      <c r="F476" s="101" t="str">
        <f t="shared" si="17"/>
        <v/>
      </c>
      <c r="G476" s="101" t="str">
        <f t="shared" si="18"/>
        <v/>
      </c>
    </row>
    <row r="477" spans="1:7" x14ac:dyDescent="0.25">
      <c r="A477" s="88" t="s">
        <v>2746</v>
      </c>
      <c r="B477" s="88" t="s">
        <v>1136</v>
      </c>
      <c r="C477" s="71" t="s">
        <v>1591</v>
      </c>
      <c r="D477" s="100" t="s">
        <v>1591</v>
      </c>
      <c r="E477" s="76"/>
      <c r="F477" s="101" t="str">
        <f t="shared" si="17"/>
        <v/>
      </c>
      <c r="G477" s="101" t="str">
        <f t="shared" si="18"/>
        <v/>
      </c>
    </row>
    <row r="478" spans="1:7" x14ac:dyDescent="0.25">
      <c r="A478" s="88" t="s">
        <v>2747</v>
      </c>
      <c r="B478" s="88" t="s">
        <v>1138</v>
      </c>
      <c r="C478" s="71" t="s">
        <v>1591</v>
      </c>
      <c r="D478" s="100" t="s">
        <v>1591</v>
      </c>
      <c r="E478" s="76"/>
      <c r="F478" s="101" t="str">
        <f t="shared" si="17"/>
        <v/>
      </c>
      <c r="G478" s="101" t="str">
        <f t="shared" si="18"/>
        <v/>
      </c>
    </row>
    <row r="479" spans="1:7" x14ac:dyDescent="0.25">
      <c r="A479" s="88" t="s">
        <v>2748</v>
      </c>
      <c r="B479" s="103" t="s">
        <v>380</v>
      </c>
      <c r="C479" s="104">
        <f>SUM(C471:C478)</f>
        <v>0</v>
      </c>
      <c r="D479" s="123">
        <f>SUM(D471:D478)</f>
        <v>0</v>
      </c>
      <c r="E479" s="76"/>
      <c r="F479" s="98">
        <f>SUM(F471:F478)</f>
        <v>0</v>
      </c>
      <c r="G479" s="98">
        <f>SUM(G471:G478)</f>
        <v>0</v>
      </c>
    </row>
    <row r="480" spans="1:7" x14ac:dyDescent="0.25">
      <c r="A480" s="88" t="s">
        <v>2749</v>
      </c>
      <c r="B480" s="114" t="s">
        <v>1141</v>
      </c>
      <c r="C480" s="71"/>
      <c r="D480" s="100"/>
      <c r="E480" s="76"/>
      <c r="F480" s="101" t="s">
        <v>2527</v>
      </c>
      <c r="G480" s="101" t="s">
        <v>2527</v>
      </c>
    </row>
    <row r="481" spans="1:7" x14ac:dyDescent="0.25">
      <c r="A481" s="88" t="s">
        <v>2750</v>
      </c>
      <c r="B481" s="114" t="s">
        <v>1143</v>
      </c>
      <c r="C481" s="71"/>
      <c r="D481" s="100"/>
      <c r="E481" s="76"/>
      <c r="F481" s="101" t="s">
        <v>2527</v>
      </c>
      <c r="G481" s="101" t="s">
        <v>2527</v>
      </c>
    </row>
    <row r="482" spans="1:7" x14ac:dyDescent="0.25">
      <c r="A482" s="88" t="s">
        <v>2751</v>
      </c>
      <c r="B482" s="114" t="s">
        <v>1145</v>
      </c>
      <c r="C482" s="71"/>
      <c r="D482" s="100"/>
      <c r="E482" s="76"/>
      <c r="F482" s="101" t="s">
        <v>2527</v>
      </c>
      <c r="G482" s="101" t="s">
        <v>2527</v>
      </c>
    </row>
    <row r="483" spans="1:7" x14ac:dyDescent="0.25">
      <c r="A483" s="88" t="s">
        <v>2752</v>
      </c>
      <c r="B483" s="114" t="s">
        <v>1147</v>
      </c>
      <c r="C483" s="71"/>
      <c r="D483" s="100"/>
      <c r="E483" s="76"/>
      <c r="F483" s="101" t="s">
        <v>2527</v>
      </c>
      <c r="G483" s="101" t="s">
        <v>2527</v>
      </c>
    </row>
    <row r="484" spans="1:7" x14ac:dyDescent="0.25">
      <c r="A484" s="88" t="s">
        <v>2753</v>
      </c>
      <c r="B484" s="114" t="s">
        <v>1149</v>
      </c>
      <c r="C484" s="71"/>
      <c r="D484" s="100"/>
      <c r="E484" s="76"/>
      <c r="F484" s="101" t="s">
        <v>2527</v>
      </c>
      <c r="G484" s="101" t="s">
        <v>2527</v>
      </c>
    </row>
    <row r="485" spans="1:7" x14ac:dyDescent="0.25">
      <c r="A485" s="88" t="s">
        <v>2754</v>
      </c>
      <c r="B485" s="114" t="s">
        <v>1151</v>
      </c>
      <c r="C485" s="71"/>
      <c r="D485" s="100"/>
      <c r="E485" s="76"/>
      <c r="F485" s="101" t="s">
        <v>2527</v>
      </c>
      <c r="G485" s="101" t="s">
        <v>2527</v>
      </c>
    </row>
    <row r="486" spans="1:7" x14ac:dyDescent="0.25">
      <c r="A486" s="88" t="s">
        <v>2755</v>
      </c>
      <c r="B486" s="105"/>
      <c r="C486" s="76"/>
      <c r="D486" s="76"/>
      <c r="E486" s="76"/>
      <c r="F486" s="102"/>
      <c r="G486" s="102"/>
    </row>
    <row r="487" spans="1:7" x14ac:dyDescent="0.25">
      <c r="A487" s="88" t="s">
        <v>2756</v>
      </c>
      <c r="B487" s="105"/>
      <c r="C487" s="76"/>
      <c r="D487" s="76"/>
      <c r="E487" s="76"/>
      <c r="F487" s="102"/>
      <c r="G487" s="102"/>
    </row>
    <row r="488" spans="1:7" x14ac:dyDescent="0.25">
      <c r="A488" s="88" t="s">
        <v>2757</v>
      </c>
      <c r="B488" s="105"/>
      <c r="C488" s="76"/>
      <c r="D488" s="76"/>
      <c r="E488" s="76"/>
      <c r="F488" s="99"/>
      <c r="G488" s="99"/>
    </row>
    <row r="489" spans="1:7" x14ac:dyDescent="0.25">
      <c r="A489" s="93"/>
      <c r="B489" s="93" t="s">
        <v>1428</v>
      </c>
      <c r="C489" s="93" t="s">
        <v>1082</v>
      </c>
      <c r="D489" s="93" t="s">
        <v>1083</v>
      </c>
      <c r="E489" s="93"/>
      <c r="F489" s="93" t="s">
        <v>867</v>
      </c>
      <c r="G489" s="93" t="s">
        <v>1084</v>
      </c>
    </row>
    <row r="490" spans="1:7" x14ac:dyDescent="0.25">
      <c r="A490" s="88" t="s">
        <v>2758</v>
      </c>
      <c r="B490" s="88" t="s">
        <v>1121</v>
      </c>
      <c r="C490" s="71" t="s">
        <v>1591</v>
      </c>
      <c r="D490" s="76"/>
      <c r="E490" s="76"/>
      <c r="F490" s="76"/>
      <c r="G490" s="76"/>
    </row>
    <row r="491" spans="1:7" x14ac:dyDescent="0.25">
      <c r="A491" s="76"/>
      <c r="B491" s="76"/>
      <c r="C491" s="76"/>
      <c r="D491" s="76"/>
      <c r="E491" s="76"/>
      <c r="F491" s="76"/>
      <c r="G491" s="76"/>
    </row>
    <row r="492" spans="1:7" x14ac:dyDescent="0.25">
      <c r="A492" s="76"/>
      <c r="B492" s="88" t="s">
        <v>1122</v>
      </c>
      <c r="C492" s="76"/>
      <c r="D492" s="76"/>
      <c r="E492" s="76"/>
      <c r="F492" s="76"/>
      <c r="G492" s="76"/>
    </row>
    <row r="493" spans="1:7" x14ac:dyDescent="0.25">
      <c r="A493" s="88" t="s">
        <v>2759</v>
      </c>
      <c r="B493" s="88" t="s">
        <v>1124</v>
      </c>
      <c r="C493" s="71" t="s">
        <v>1591</v>
      </c>
      <c r="D493" s="71" t="s">
        <v>1591</v>
      </c>
      <c r="E493" s="76"/>
      <c r="F493" s="101" t="str">
        <f>IF($C$501=0,"",IF(C493="[for completion]","",IF(C493="","",C493/$C$501)))</f>
        <v/>
      </c>
      <c r="G493" s="101" t="str">
        <f>IF($D$501=0,"",IF(D493="[for completion]","",IF(D493="","",D493/$D$501)))</f>
        <v/>
      </c>
    </row>
    <row r="494" spans="1:7" x14ac:dyDescent="0.25">
      <c r="A494" s="88" t="s">
        <v>2760</v>
      </c>
      <c r="B494" s="88" t="s">
        <v>1126</v>
      </c>
      <c r="C494" s="71" t="s">
        <v>1591</v>
      </c>
      <c r="D494" s="71" t="s">
        <v>1591</v>
      </c>
      <c r="E494" s="76"/>
      <c r="F494" s="101" t="str">
        <f t="shared" ref="F494:F500" si="19">IF($C$501=0,"",IF(C494="[for completion]","",IF(C494="","",C494/$C$501)))</f>
        <v/>
      </c>
      <c r="G494" s="101" t="str">
        <f t="shared" ref="G494:G500" si="20">IF($D$501=0,"",IF(D494="[for completion]","",IF(D494="","",D494/$D$501)))</f>
        <v/>
      </c>
    </row>
    <row r="495" spans="1:7" x14ac:dyDescent="0.25">
      <c r="A495" s="88" t="s">
        <v>2761</v>
      </c>
      <c r="B495" s="88" t="s">
        <v>1128</v>
      </c>
      <c r="C495" s="71" t="s">
        <v>1591</v>
      </c>
      <c r="D495" s="71" t="s">
        <v>1591</v>
      </c>
      <c r="E495" s="76"/>
      <c r="F495" s="101" t="str">
        <f t="shared" si="19"/>
        <v/>
      </c>
      <c r="G495" s="101" t="str">
        <f t="shared" si="20"/>
        <v/>
      </c>
    </row>
    <row r="496" spans="1:7" x14ac:dyDescent="0.25">
      <c r="A496" s="88" t="s">
        <v>2762</v>
      </c>
      <c r="B496" s="88" t="s">
        <v>1130</v>
      </c>
      <c r="C496" s="71" t="s">
        <v>1591</v>
      </c>
      <c r="D496" s="71" t="s">
        <v>1591</v>
      </c>
      <c r="E496" s="76"/>
      <c r="F496" s="101" t="str">
        <f t="shared" si="19"/>
        <v/>
      </c>
      <c r="G496" s="101" t="str">
        <f t="shared" si="20"/>
        <v/>
      </c>
    </row>
    <row r="497" spans="1:7" x14ac:dyDescent="0.25">
      <c r="A497" s="88" t="s">
        <v>2763</v>
      </c>
      <c r="B497" s="88" t="s">
        <v>1132</v>
      </c>
      <c r="C497" s="71" t="s">
        <v>1591</v>
      </c>
      <c r="D497" s="71" t="s">
        <v>1591</v>
      </c>
      <c r="E497" s="76"/>
      <c r="F497" s="101" t="str">
        <f t="shared" si="19"/>
        <v/>
      </c>
      <c r="G497" s="101" t="str">
        <f t="shared" si="20"/>
        <v/>
      </c>
    </row>
    <row r="498" spans="1:7" x14ac:dyDescent="0.25">
      <c r="A498" s="88" t="s">
        <v>2764</v>
      </c>
      <c r="B498" s="88" t="s">
        <v>1134</v>
      </c>
      <c r="C498" s="71" t="s">
        <v>1591</v>
      </c>
      <c r="D498" s="71" t="s">
        <v>1591</v>
      </c>
      <c r="E498" s="76"/>
      <c r="F498" s="101" t="str">
        <f t="shared" si="19"/>
        <v/>
      </c>
      <c r="G498" s="101" t="str">
        <f t="shared" si="20"/>
        <v/>
      </c>
    </row>
    <row r="499" spans="1:7" x14ac:dyDescent="0.25">
      <c r="A499" s="88" t="s">
        <v>2765</v>
      </c>
      <c r="B499" s="88" t="s">
        <v>1136</v>
      </c>
      <c r="C499" s="71" t="s">
        <v>1591</v>
      </c>
      <c r="D499" s="71" t="s">
        <v>1591</v>
      </c>
      <c r="E499" s="76"/>
      <c r="F499" s="101" t="str">
        <f t="shared" si="19"/>
        <v/>
      </c>
      <c r="G499" s="101" t="str">
        <f t="shared" si="20"/>
        <v/>
      </c>
    </row>
    <row r="500" spans="1:7" x14ac:dyDescent="0.25">
      <c r="A500" s="88" t="s">
        <v>2766</v>
      </c>
      <c r="B500" s="88" t="s">
        <v>1138</v>
      </c>
      <c r="C500" s="71" t="s">
        <v>1591</v>
      </c>
      <c r="D500" s="71" t="s">
        <v>1591</v>
      </c>
      <c r="E500" s="76"/>
      <c r="F500" s="101" t="str">
        <f t="shared" si="19"/>
        <v/>
      </c>
      <c r="G500" s="101" t="str">
        <f t="shared" si="20"/>
        <v/>
      </c>
    </row>
    <row r="501" spans="1:7" x14ac:dyDescent="0.25">
      <c r="A501" s="88" t="s">
        <v>2767</v>
      </c>
      <c r="B501" s="103" t="s">
        <v>380</v>
      </c>
      <c r="C501" s="104">
        <f>SUM(C493:C500)</f>
        <v>0</v>
      </c>
      <c r="D501" s="123">
        <f>SUM(D493:D500)</f>
        <v>0</v>
      </c>
      <c r="E501" s="76"/>
      <c r="F501" s="98">
        <f>SUM(F493:F500)</f>
        <v>0</v>
      </c>
      <c r="G501" s="98">
        <f>SUM(G493:G500)</f>
        <v>0</v>
      </c>
    </row>
    <row r="502" spans="1:7" x14ac:dyDescent="0.25">
      <c r="A502" s="88" t="s">
        <v>2768</v>
      </c>
      <c r="B502" s="114" t="s">
        <v>1141</v>
      </c>
      <c r="C502" s="71"/>
      <c r="D502" s="100"/>
      <c r="E502" s="76"/>
      <c r="F502" s="101" t="s">
        <v>2527</v>
      </c>
      <c r="G502" s="101" t="s">
        <v>2527</v>
      </c>
    </row>
    <row r="503" spans="1:7" x14ac:dyDescent="0.25">
      <c r="A503" s="88" t="s">
        <v>2769</v>
      </c>
      <c r="B503" s="114" t="s">
        <v>1143</v>
      </c>
      <c r="C503" s="71"/>
      <c r="D503" s="100"/>
      <c r="E503" s="76"/>
      <c r="F503" s="101" t="s">
        <v>2527</v>
      </c>
      <c r="G503" s="101" t="s">
        <v>2527</v>
      </c>
    </row>
    <row r="504" spans="1:7" x14ac:dyDescent="0.25">
      <c r="A504" s="88" t="s">
        <v>2770</v>
      </c>
      <c r="B504" s="114" t="s">
        <v>1145</v>
      </c>
      <c r="C504" s="71"/>
      <c r="D504" s="100"/>
      <c r="E504" s="76"/>
      <c r="F504" s="101" t="s">
        <v>2527</v>
      </c>
      <c r="G504" s="101" t="s">
        <v>2527</v>
      </c>
    </row>
    <row r="505" spans="1:7" x14ac:dyDescent="0.25">
      <c r="A505" s="88" t="s">
        <v>2771</v>
      </c>
      <c r="B505" s="114" t="s">
        <v>1147</v>
      </c>
      <c r="C505" s="71"/>
      <c r="D505" s="100"/>
      <c r="E505" s="76"/>
      <c r="F505" s="101" t="s">
        <v>2527</v>
      </c>
      <c r="G505" s="101" t="s">
        <v>2527</v>
      </c>
    </row>
    <row r="506" spans="1:7" x14ac:dyDescent="0.25">
      <c r="A506" s="88" t="s">
        <v>2772</v>
      </c>
      <c r="B506" s="114" t="s">
        <v>1149</v>
      </c>
      <c r="C506" s="71"/>
      <c r="D506" s="100"/>
      <c r="E506" s="76"/>
      <c r="F506" s="101" t="s">
        <v>2527</v>
      </c>
      <c r="G506" s="101" t="s">
        <v>2527</v>
      </c>
    </row>
    <row r="507" spans="1:7" x14ac:dyDescent="0.25">
      <c r="A507" s="88" t="s">
        <v>2773</v>
      </c>
      <c r="B507" s="114" t="s">
        <v>1151</v>
      </c>
      <c r="C507" s="71"/>
      <c r="D507" s="100"/>
      <c r="E507" s="76"/>
      <c r="F507" s="101" t="s">
        <v>2527</v>
      </c>
      <c r="G507" s="101" t="s">
        <v>2527</v>
      </c>
    </row>
    <row r="508" spans="1:7" x14ac:dyDescent="0.25">
      <c r="A508" s="88" t="s">
        <v>2774</v>
      </c>
      <c r="B508" s="105"/>
      <c r="C508" s="76"/>
      <c r="D508" s="76"/>
      <c r="E508" s="76"/>
      <c r="F508" s="122"/>
      <c r="G508" s="122"/>
    </row>
    <row r="509" spans="1:7" x14ac:dyDescent="0.25">
      <c r="A509" s="88" t="s">
        <v>2775</v>
      </c>
      <c r="B509" s="105"/>
      <c r="C509" s="76"/>
      <c r="D509" s="76"/>
      <c r="E509" s="76"/>
      <c r="F509" s="122"/>
      <c r="G509" s="122"/>
    </row>
    <row r="510" spans="1:7" x14ac:dyDescent="0.25">
      <c r="A510" s="88" t="s">
        <v>2776</v>
      </c>
      <c r="B510" s="105"/>
      <c r="C510" s="76"/>
      <c r="D510" s="76"/>
      <c r="E510" s="76"/>
      <c r="F510" s="122"/>
      <c r="G510" s="97"/>
    </row>
    <row r="511" spans="1:7" x14ac:dyDescent="0.25">
      <c r="A511" s="93"/>
      <c r="B511" s="93" t="s">
        <v>1448</v>
      </c>
      <c r="C511" s="93" t="s">
        <v>1449</v>
      </c>
      <c r="D511" s="93"/>
      <c r="E511" s="93"/>
      <c r="F511" s="93"/>
      <c r="G511" s="93"/>
    </row>
    <row r="512" spans="1:7" x14ac:dyDescent="0.25">
      <c r="A512" s="88" t="s">
        <v>2777</v>
      </c>
      <c r="B512" s="88" t="s">
        <v>1451</v>
      </c>
      <c r="C512" s="97" t="s">
        <v>1591</v>
      </c>
      <c r="D512" s="97"/>
      <c r="E512" s="76"/>
      <c r="F512" s="76"/>
      <c r="G512" s="76"/>
    </row>
    <row r="513" spans="1:7" x14ac:dyDescent="0.25">
      <c r="A513" s="88" t="s">
        <v>2778</v>
      </c>
      <c r="B513" s="88" t="s">
        <v>1453</v>
      </c>
      <c r="C513" s="97" t="s">
        <v>1591</v>
      </c>
      <c r="D513" s="97"/>
      <c r="E513" s="76"/>
      <c r="F513" s="76"/>
      <c r="G513" s="76"/>
    </row>
    <row r="514" spans="1:7" x14ac:dyDescent="0.25">
      <c r="A514" s="88" t="s">
        <v>2779</v>
      </c>
      <c r="B514" s="88" t="s">
        <v>1455</v>
      </c>
      <c r="C514" s="97" t="s">
        <v>1591</v>
      </c>
      <c r="D514" s="97"/>
      <c r="E514" s="76"/>
      <c r="F514" s="76"/>
      <c r="G514" s="76"/>
    </row>
    <row r="515" spans="1:7" x14ac:dyDescent="0.25">
      <c r="A515" s="88" t="s">
        <v>2780</v>
      </c>
      <c r="B515" s="88" t="s">
        <v>1457</v>
      </c>
      <c r="C515" s="97" t="s">
        <v>1591</v>
      </c>
      <c r="D515" s="97"/>
      <c r="E515" s="76"/>
      <c r="F515" s="76"/>
      <c r="G515" s="76"/>
    </row>
    <row r="516" spans="1:7" x14ac:dyDescent="0.25">
      <c r="A516" s="88" t="s">
        <v>2781</v>
      </c>
      <c r="B516" s="88" t="s">
        <v>1459</v>
      </c>
      <c r="C516" s="97" t="s">
        <v>1591</v>
      </c>
      <c r="D516" s="97"/>
      <c r="E516" s="76"/>
      <c r="F516" s="76"/>
      <c r="G516" s="76"/>
    </row>
    <row r="517" spans="1:7" x14ac:dyDescent="0.25">
      <c r="A517" s="88" t="s">
        <v>2782</v>
      </c>
      <c r="B517" s="88" t="s">
        <v>1461</v>
      </c>
      <c r="C517" s="97" t="s">
        <v>1591</v>
      </c>
      <c r="D517" s="97"/>
      <c r="E517" s="76"/>
      <c r="F517" s="76"/>
      <c r="G517" s="76"/>
    </row>
    <row r="518" spans="1:7" x14ac:dyDescent="0.25">
      <c r="A518" s="88" t="s">
        <v>2783</v>
      </c>
      <c r="B518" s="88" t="s">
        <v>1463</v>
      </c>
      <c r="C518" s="97" t="s">
        <v>1591</v>
      </c>
      <c r="D518" s="97"/>
      <c r="E518" s="76"/>
      <c r="F518" s="76"/>
      <c r="G518" s="76"/>
    </row>
    <row r="519" spans="1:7" x14ac:dyDescent="0.25">
      <c r="A519" s="88" t="s">
        <v>2784</v>
      </c>
      <c r="B519" s="88" t="s">
        <v>1465</v>
      </c>
      <c r="C519" s="97" t="s">
        <v>1591</v>
      </c>
      <c r="D519" s="97"/>
      <c r="E519" s="76"/>
      <c r="F519" s="76"/>
      <c r="G519" s="76"/>
    </row>
    <row r="520" spans="1:7" x14ac:dyDescent="0.25">
      <c r="A520" s="88" t="s">
        <v>2785</v>
      </c>
      <c r="B520" s="88" t="s">
        <v>1467</v>
      </c>
      <c r="C520" s="97" t="s">
        <v>1591</v>
      </c>
      <c r="D520" s="97"/>
      <c r="E520" s="76"/>
      <c r="F520" s="76"/>
      <c r="G520" s="76"/>
    </row>
    <row r="521" spans="1:7" x14ac:dyDescent="0.25">
      <c r="A521" s="88" t="s">
        <v>2786</v>
      </c>
      <c r="B521" s="88" t="s">
        <v>1469</v>
      </c>
      <c r="C521" s="97" t="s">
        <v>1591</v>
      </c>
      <c r="D521" s="97"/>
      <c r="E521" s="76"/>
      <c r="F521" s="76"/>
      <c r="G521" s="76"/>
    </row>
    <row r="522" spans="1:7" x14ac:dyDescent="0.25">
      <c r="A522" s="88" t="s">
        <v>2787</v>
      </c>
      <c r="B522" s="88" t="s">
        <v>1471</v>
      </c>
      <c r="C522" s="97" t="s">
        <v>1591</v>
      </c>
      <c r="D522" s="97"/>
      <c r="E522" s="76"/>
      <c r="F522" s="76"/>
      <c r="G522" s="76"/>
    </row>
    <row r="523" spans="1:7" x14ac:dyDescent="0.25">
      <c r="A523" s="88" t="s">
        <v>2788</v>
      </c>
      <c r="B523" s="88" t="s">
        <v>1473</v>
      </c>
      <c r="C523" s="97" t="s">
        <v>1591</v>
      </c>
      <c r="D523" s="97"/>
      <c r="E523" s="76"/>
      <c r="F523" s="76"/>
      <c r="G523" s="76"/>
    </row>
    <row r="524" spans="1:7" x14ac:dyDescent="0.25">
      <c r="A524" s="88" t="s">
        <v>2789</v>
      </c>
      <c r="B524" s="88" t="s">
        <v>378</v>
      </c>
      <c r="C524" s="97" t="s">
        <v>1591</v>
      </c>
      <c r="D524" s="97"/>
      <c r="E524" s="76"/>
      <c r="F524" s="76"/>
      <c r="G524" s="76"/>
    </row>
    <row r="525" spans="1:7" x14ac:dyDescent="0.25">
      <c r="A525" s="88" t="s">
        <v>2790</v>
      </c>
      <c r="B525" s="114" t="s">
        <v>1476</v>
      </c>
      <c r="C525" s="97"/>
      <c r="D525" s="76"/>
      <c r="E525" s="76"/>
      <c r="F525" s="76"/>
      <c r="G525" s="76"/>
    </row>
    <row r="526" spans="1:7" x14ac:dyDescent="0.25">
      <c r="A526" s="88" t="s">
        <v>2791</v>
      </c>
      <c r="B526" s="105" t="s">
        <v>382</v>
      </c>
      <c r="C526" s="97"/>
      <c r="D526" s="76"/>
      <c r="E526" s="76"/>
      <c r="F526" s="76"/>
      <c r="G526" s="76"/>
    </row>
    <row r="527" spans="1:7" x14ac:dyDescent="0.25">
      <c r="A527" s="88" t="s">
        <v>2792</v>
      </c>
      <c r="B527" s="105" t="s">
        <v>382</v>
      </c>
      <c r="C527" s="97"/>
      <c r="D527" s="76"/>
      <c r="E527" s="76"/>
      <c r="F527" s="76"/>
      <c r="G527" s="76"/>
    </row>
    <row r="528" spans="1:7" x14ac:dyDescent="0.25">
      <c r="A528" s="88" t="s">
        <v>2793</v>
      </c>
      <c r="B528" s="105" t="s">
        <v>382</v>
      </c>
      <c r="C528" s="97"/>
      <c r="D528" s="76"/>
      <c r="E528" s="76"/>
      <c r="F528" s="76"/>
      <c r="G528" s="76"/>
    </row>
    <row r="529" spans="1:7" x14ac:dyDescent="0.25">
      <c r="A529" s="88" t="s">
        <v>2794</v>
      </c>
      <c r="B529" s="105" t="s">
        <v>382</v>
      </c>
      <c r="C529" s="97"/>
      <c r="D529" s="76"/>
      <c r="E529" s="76"/>
      <c r="F529" s="76"/>
      <c r="G529" s="76"/>
    </row>
    <row r="530" spans="1:7" x14ac:dyDescent="0.25">
      <c r="A530" s="88" t="s">
        <v>2795</v>
      </c>
      <c r="B530" s="105" t="s">
        <v>382</v>
      </c>
      <c r="C530" s="97"/>
      <c r="D530" s="76"/>
      <c r="E530" s="76"/>
      <c r="F530" s="76"/>
      <c r="G530" s="76"/>
    </row>
    <row r="531" spans="1:7" x14ac:dyDescent="0.25">
      <c r="A531" s="88" t="s">
        <v>2796</v>
      </c>
      <c r="B531" s="105" t="s">
        <v>382</v>
      </c>
      <c r="C531" s="97"/>
      <c r="D531" s="76"/>
      <c r="E531" s="76"/>
      <c r="F531" s="76"/>
      <c r="G531" s="76"/>
    </row>
    <row r="532" spans="1:7" x14ac:dyDescent="0.25">
      <c r="A532" s="88" t="s">
        <v>2797</v>
      </c>
      <c r="B532" s="105" t="s">
        <v>382</v>
      </c>
      <c r="C532" s="97"/>
      <c r="D532" s="76"/>
      <c r="E532" s="76"/>
      <c r="F532" s="76"/>
      <c r="G532" s="76"/>
    </row>
    <row r="533" spans="1:7" x14ac:dyDescent="0.25">
      <c r="A533" s="88" t="s">
        <v>2798</v>
      </c>
      <c r="B533" s="105" t="s">
        <v>382</v>
      </c>
      <c r="C533" s="97"/>
      <c r="D533" s="76"/>
      <c r="E533" s="76"/>
      <c r="F533" s="76"/>
      <c r="G533" s="76"/>
    </row>
    <row r="534" spans="1:7" x14ac:dyDescent="0.25">
      <c r="A534" s="88" t="s">
        <v>2799</v>
      </c>
      <c r="B534" s="105" t="s">
        <v>382</v>
      </c>
      <c r="C534" s="97"/>
      <c r="D534" s="76"/>
      <c r="E534" s="76"/>
      <c r="F534" s="76"/>
      <c r="G534" s="76"/>
    </row>
    <row r="535" spans="1:7" x14ac:dyDescent="0.25">
      <c r="A535" s="88" t="s">
        <v>2800</v>
      </c>
      <c r="B535" s="105" t="s">
        <v>382</v>
      </c>
      <c r="C535" s="97"/>
      <c r="D535" s="76"/>
      <c r="E535" s="76"/>
      <c r="F535" s="76"/>
      <c r="G535" s="76"/>
    </row>
    <row r="536" spans="1:7" x14ac:dyDescent="0.25">
      <c r="A536" s="88" t="s">
        <v>2801</v>
      </c>
      <c r="B536" s="105" t="s">
        <v>382</v>
      </c>
      <c r="C536" s="97"/>
      <c r="D536" s="76"/>
      <c r="E536" s="76"/>
      <c r="F536" s="76"/>
      <c r="G536" s="73"/>
    </row>
    <row r="537" spans="1:7" x14ac:dyDescent="0.25">
      <c r="A537" s="88" t="s">
        <v>2802</v>
      </c>
      <c r="B537" s="105" t="s">
        <v>382</v>
      </c>
      <c r="C537" s="97"/>
      <c r="D537" s="76"/>
      <c r="E537" s="76"/>
      <c r="F537" s="76"/>
      <c r="G537" s="73"/>
    </row>
    <row r="538" spans="1:7" x14ac:dyDescent="0.25">
      <c r="A538" s="88" t="s">
        <v>2803</v>
      </c>
      <c r="B538" s="105" t="s">
        <v>382</v>
      </c>
      <c r="C538" s="97"/>
      <c r="D538" s="76"/>
      <c r="E538" s="76"/>
      <c r="F538" s="76"/>
      <c r="G538" s="73"/>
    </row>
    <row r="539" spans="1:7" x14ac:dyDescent="0.25">
      <c r="A539" s="93"/>
      <c r="B539" s="93" t="s">
        <v>2804</v>
      </c>
      <c r="C539" s="93" t="s">
        <v>339</v>
      </c>
      <c r="D539" s="93" t="s">
        <v>1491</v>
      </c>
      <c r="E539" s="93"/>
      <c r="F539" s="93" t="s">
        <v>867</v>
      </c>
      <c r="G539" s="93" t="s">
        <v>1492</v>
      </c>
    </row>
    <row r="540" spans="1:7" x14ac:dyDescent="0.25">
      <c r="A540" s="88" t="s">
        <v>2805</v>
      </c>
      <c r="B540" s="76" t="s">
        <v>1215</v>
      </c>
      <c r="C540" s="76" t="s">
        <v>1591</v>
      </c>
      <c r="D540" s="76" t="s">
        <v>1591</v>
      </c>
      <c r="E540" s="81"/>
      <c r="F540" s="101" t="str">
        <f>IF($C$558=0,"",IF(C540="[for completion]","",IF(C540="","",C540/$C$558)))</f>
        <v/>
      </c>
      <c r="G540" s="101" t="str">
        <f>IF($D$558=0,"",IF(D540="[for completion]","",IF(D540="","",D540/$D$558)))</f>
        <v/>
      </c>
    </row>
    <row r="541" spans="1:7" x14ac:dyDescent="0.25">
      <c r="A541" s="88" t="s">
        <v>2806</v>
      </c>
      <c r="B541" s="76" t="s">
        <v>1217</v>
      </c>
      <c r="C541" s="76" t="s">
        <v>1591</v>
      </c>
      <c r="D541" s="76" t="s">
        <v>1591</v>
      </c>
      <c r="E541" s="81"/>
      <c r="F541" s="101" t="str">
        <f t="shared" ref="F541:F557" si="21">IF($C$558=0,"",IF(C541="[for completion]","",IF(C541="","",C541/$C$558)))</f>
        <v/>
      </c>
      <c r="G541" s="101" t="str">
        <f t="shared" ref="G541:G557" si="22">IF($D$558=0,"",IF(D541="[for completion]","",IF(D541="","",D541/$D$558)))</f>
        <v/>
      </c>
    </row>
    <row r="542" spans="1:7" x14ac:dyDescent="0.25">
      <c r="A542" s="88" t="s">
        <v>2807</v>
      </c>
      <c r="B542" s="76" t="s">
        <v>1219</v>
      </c>
      <c r="C542" s="76" t="s">
        <v>1591</v>
      </c>
      <c r="D542" s="76" t="s">
        <v>1591</v>
      </c>
      <c r="E542" s="81"/>
      <c r="F542" s="101" t="str">
        <f t="shared" si="21"/>
        <v/>
      </c>
      <c r="G542" s="101" t="str">
        <f t="shared" si="22"/>
        <v/>
      </c>
    </row>
    <row r="543" spans="1:7" x14ac:dyDescent="0.25">
      <c r="A543" s="88" t="s">
        <v>2808</v>
      </c>
      <c r="B543" s="76" t="s">
        <v>1221</v>
      </c>
      <c r="C543" s="76" t="s">
        <v>1591</v>
      </c>
      <c r="D543" s="76" t="s">
        <v>1591</v>
      </c>
      <c r="E543" s="81"/>
      <c r="F543" s="101" t="str">
        <f t="shared" si="21"/>
        <v/>
      </c>
      <c r="G543" s="101" t="str">
        <f t="shared" si="22"/>
        <v/>
      </c>
    </row>
    <row r="544" spans="1:7" x14ac:dyDescent="0.25">
      <c r="A544" s="88" t="s">
        <v>2809</v>
      </c>
      <c r="B544" s="76" t="s">
        <v>1223</v>
      </c>
      <c r="C544" s="76" t="s">
        <v>1591</v>
      </c>
      <c r="D544" s="76" t="s">
        <v>1591</v>
      </c>
      <c r="E544" s="81"/>
      <c r="F544" s="101" t="str">
        <f t="shared" si="21"/>
        <v/>
      </c>
      <c r="G544" s="101" t="str">
        <f t="shared" si="22"/>
        <v/>
      </c>
    </row>
    <row r="545" spans="1:7" x14ac:dyDescent="0.25">
      <c r="A545" s="88" t="s">
        <v>2810</v>
      </c>
      <c r="B545" s="76" t="s">
        <v>1225</v>
      </c>
      <c r="C545" s="76" t="s">
        <v>1591</v>
      </c>
      <c r="D545" s="76" t="s">
        <v>1591</v>
      </c>
      <c r="E545" s="81"/>
      <c r="F545" s="101" t="str">
        <f t="shared" si="21"/>
        <v/>
      </c>
      <c r="G545" s="101" t="str">
        <f t="shared" si="22"/>
        <v/>
      </c>
    </row>
    <row r="546" spans="1:7" x14ac:dyDescent="0.25">
      <c r="A546" s="88" t="s">
        <v>2811</v>
      </c>
      <c r="B546" s="76" t="s">
        <v>1227</v>
      </c>
      <c r="C546" s="76" t="s">
        <v>1591</v>
      </c>
      <c r="D546" s="76" t="s">
        <v>1591</v>
      </c>
      <c r="E546" s="81"/>
      <c r="F546" s="101" t="str">
        <f t="shared" si="21"/>
        <v/>
      </c>
      <c r="G546" s="101" t="str">
        <f t="shared" si="22"/>
        <v/>
      </c>
    </row>
    <row r="547" spans="1:7" x14ac:dyDescent="0.25">
      <c r="A547" s="88" t="s">
        <v>2812</v>
      </c>
      <c r="B547" s="76"/>
      <c r="C547" s="76"/>
      <c r="D547" s="76"/>
      <c r="E547" s="81"/>
      <c r="F547" s="101" t="str">
        <f t="shared" si="21"/>
        <v/>
      </c>
      <c r="G547" s="101" t="str">
        <f t="shared" si="22"/>
        <v/>
      </c>
    </row>
    <row r="548" spans="1:7" x14ac:dyDescent="0.25">
      <c r="A548" s="88" t="s">
        <v>2813</v>
      </c>
      <c r="B548" s="76"/>
      <c r="C548" s="76"/>
      <c r="D548" s="76"/>
      <c r="E548" s="81"/>
      <c r="F548" s="101" t="str">
        <f t="shared" si="21"/>
        <v/>
      </c>
      <c r="G548" s="101" t="str">
        <f t="shared" si="22"/>
        <v/>
      </c>
    </row>
    <row r="549" spans="1:7" x14ac:dyDescent="0.25">
      <c r="A549" s="88" t="s">
        <v>2814</v>
      </c>
      <c r="B549" s="76"/>
      <c r="C549" s="76"/>
      <c r="D549" s="76"/>
      <c r="E549" s="81"/>
      <c r="F549" s="101" t="str">
        <f t="shared" si="21"/>
        <v/>
      </c>
      <c r="G549" s="101" t="str">
        <f t="shared" si="22"/>
        <v/>
      </c>
    </row>
    <row r="550" spans="1:7" x14ac:dyDescent="0.25">
      <c r="A550" s="88" t="s">
        <v>2815</v>
      </c>
      <c r="B550" s="76"/>
      <c r="C550" s="76"/>
      <c r="D550" s="76"/>
      <c r="E550" s="81"/>
      <c r="F550" s="101" t="str">
        <f t="shared" si="21"/>
        <v/>
      </c>
      <c r="G550" s="101" t="str">
        <f t="shared" si="22"/>
        <v/>
      </c>
    </row>
    <row r="551" spans="1:7" x14ac:dyDescent="0.25">
      <c r="A551" s="88" t="s">
        <v>2816</v>
      </c>
      <c r="B551" s="76"/>
      <c r="C551" s="76"/>
      <c r="D551" s="76"/>
      <c r="E551" s="81"/>
      <c r="F551" s="101" t="str">
        <f t="shared" si="21"/>
        <v/>
      </c>
      <c r="G551" s="101" t="str">
        <f t="shared" si="22"/>
        <v/>
      </c>
    </row>
    <row r="552" spans="1:7" x14ac:dyDescent="0.25">
      <c r="A552" s="88" t="s">
        <v>2817</v>
      </c>
      <c r="B552" s="76"/>
      <c r="C552" s="76"/>
      <c r="D552" s="76"/>
      <c r="E552" s="81"/>
      <c r="F552" s="101" t="str">
        <f t="shared" si="21"/>
        <v/>
      </c>
      <c r="G552" s="101" t="str">
        <f t="shared" si="22"/>
        <v/>
      </c>
    </row>
    <row r="553" spans="1:7" x14ac:dyDescent="0.25">
      <c r="A553" s="88" t="s">
        <v>2818</v>
      </c>
      <c r="B553" s="76"/>
      <c r="C553" s="76"/>
      <c r="D553" s="76"/>
      <c r="E553" s="81"/>
      <c r="F553" s="101" t="str">
        <f t="shared" si="21"/>
        <v/>
      </c>
      <c r="G553" s="101" t="str">
        <f t="shared" si="22"/>
        <v/>
      </c>
    </row>
    <row r="554" spans="1:7" x14ac:dyDescent="0.25">
      <c r="A554" s="88" t="s">
        <v>2819</v>
      </c>
      <c r="B554" s="76"/>
      <c r="C554" s="76"/>
      <c r="D554" s="76"/>
      <c r="E554" s="81"/>
      <c r="F554" s="101" t="str">
        <f t="shared" si="21"/>
        <v/>
      </c>
      <c r="G554" s="101" t="str">
        <f t="shared" si="22"/>
        <v/>
      </c>
    </row>
    <row r="555" spans="1:7" x14ac:dyDescent="0.25">
      <c r="A555" s="88" t="s">
        <v>2820</v>
      </c>
      <c r="B555" s="76"/>
      <c r="C555" s="76"/>
      <c r="D555" s="76"/>
      <c r="E555" s="81"/>
      <c r="F555" s="101" t="str">
        <f t="shared" si="21"/>
        <v/>
      </c>
      <c r="G555" s="101" t="str">
        <f t="shared" si="22"/>
        <v/>
      </c>
    </row>
    <row r="556" spans="1:7" x14ac:dyDescent="0.25">
      <c r="A556" s="88" t="s">
        <v>2821</v>
      </c>
      <c r="B556" s="76"/>
      <c r="C556" s="76"/>
      <c r="D556" s="76"/>
      <c r="E556" s="81"/>
      <c r="F556" s="101" t="str">
        <f t="shared" si="21"/>
        <v/>
      </c>
      <c r="G556" s="101" t="str">
        <f t="shared" si="22"/>
        <v/>
      </c>
    </row>
    <row r="557" spans="1:7" x14ac:dyDescent="0.25">
      <c r="A557" s="88" t="s">
        <v>2822</v>
      </c>
      <c r="B557" s="88" t="s">
        <v>1239</v>
      </c>
      <c r="C557" s="76" t="s">
        <v>1591</v>
      </c>
      <c r="D557" s="76" t="s">
        <v>1591</v>
      </c>
      <c r="E557" s="81"/>
      <c r="F557" s="101" t="str">
        <f t="shared" si="21"/>
        <v/>
      </c>
      <c r="G557" s="101" t="str">
        <f t="shared" si="22"/>
        <v/>
      </c>
    </row>
    <row r="558" spans="1:7" x14ac:dyDescent="0.25">
      <c r="A558" s="88" t="s">
        <v>2823</v>
      </c>
      <c r="B558" s="88" t="s">
        <v>380</v>
      </c>
      <c r="C558" s="104">
        <f>SUM(C540:C557)</f>
        <v>0</v>
      </c>
      <c r="D558" s="123">
        <f>SUM(D540:D557)</f>
        <v>0</v>
      </c>
      <c r="E558" s="81"/>
      <c r="F558" s="98">
        <f>SUM(F540:F557)</f>
        <v>0</v>
      </c>
      <c r="G558" s="98">
        <f>SUM(G540:G557)</f>
        <v>0</v>
      </c>
    </row>
    <row r="559" spans="1:7" x14ac:dyDescent="0.25">
      <c r="A559" s="88" t="s">
        <v>2824</v>
      </c>
      <c r="B559" s="76"/>
      <c r="C559" s="76"/>
      <c r="D559" s="76"/>
      <c r="E559" s="81"/>
      <c r="F559" s="81"/>
      <c r="G559" s="81"/>
    </row>
    <row r="560" spans="1:7" x14ac:dyDescent="0.25">
      <c r="A560" s="88" t="s">
        <v>2825</v>
      </c>
      <c r="B560" s="76"/>
      <c r="C560" s="76"/>
      <c r="D560" s="76"/>
      <c r="E560" s="81"/>
      <c r="F560" s="81"/>
      <c r="G560" s="81"/>
    </row>
    <row r="561" spans="1:7" x14ac:dyDescent="0.25">
      <c r="A561" s="88" t="s">
        <v>2826</v>
      </c>
      <c r="B561" s="76"/>
      <c r="C561" s="76"/>
      <c r="D561" s="76"/>
      <c r="E561" s="81"/>
      <c r="F561" s="81"/>
      <c r="G561" s="81"/>
    </row>
    <row r="562" spans="1:7" x14ac:dyDescent="0.25">
      <c r="A562" s="93"/>
      <c r="B562" s="93" t="s">
        <v>2827</v>
      </c>
      <c r="C562" s="93" t="s">
        <v>339</v>
      </c>
      <c r="D562" s="93" t="s">
        <v>1491</v>
      </c>
      <c r="E562" s="93"/>
      <c r="F562" s="93" t="s">
        <v>867</v>
      </c>
      <c r="G562" s="93" t="s">
        <v>2828</v>
      </c>
    </row>
    <row r="563" spans="1:7" x14ac:dyDescent="0.25">
      <c r="A563" s="88" t="s">
        <v>2829</v>
      </c>
      <c r="B563" s="76" t="s">
        <v>1246</v>
      </c>
      <c r="C563" s="71" t="s">
        <v>1591</v>
      </c>
      <c r="D563" s="100" t="s">
        <v>1591</v>
      </c>
      <c r="E563" s="81"/>
      <c r="F563" s="101" t="str">
        <f>IF($C$581=0,"",IF(C563="[for completion]","",IF(C563="","",C563/$C$581)))</f>
        <v/>
      </c>
      <c r="G563" s="101" t="str">
        <f>IF($D$581=0,"",IF(D563="[for completion]","",IF(D563="","",D563/$D$581)))</f>
        <v/>
      </c>
    </row>
    <row r="564" spans="1:7" x14ac:dyDescent="0.25">
      <c r="A564" s="88" t="s">
        <v>2830</v>
      </c>
      <c r="B564" s="76" t="s">
        <v>1248</v>
      </c>
      <c r="C564" s="71" t="s">
        <v>1591</v>
      </c>
      <c r="D564" s="100" t="s">
        <v>1591</v>
      </c>
      <c r="E564" s="81"/>
      <c r="F564" s="101" t="str">
        <f t="shared" ref="F564:F580" si="23">IF($C$581=0,"",IF(C564="[for completion]","",IF(C564="","",C564/$C$581)))</f>
        <v/>
      </c>
      <c r="G564" s="101" t="str">
        <f t="shared" ref="G564:G580" si="24">IF($D$581=0,"",IF(D564="[for completion]","",IF(D564="","",D564/$D$581)))</f>
        <v/>
      </c>
    </row>
    <row r="565" spans="1:7" x14ac:dyDescent="0.25">
      <c r="A565" s="88" t="s">
        <v>2831</v>
      </c>
      <c r="B565" s="76" t="s">
        <v>1250</v>
      </c>
      <c r="C565" s="71" t="s">
        <v>1591</v>
      </c>
      <c r="D565" s="100" t="s">
        <v>1591</v>
      </c>
      <c r="E565" s="81"/>
      <c r="F565" s="101" t="str">
        <f t="shared" si="23"/>
        <v/>
      </c>
      <c r="G565" s="101" t="str">
        <f t="shared" si="24"/>
        <v/>
      </c>
    </row>
    <row r="566" spans="1:7" x14ac:dyDescent="0.25">
      <c r="A566" s="88" t="s">
        <v>2832</v>
      </c>
      <c r="B566" s="76" t="s">
        <v>1252</v>
      </c>
      <c r="C566" s="71" t="s">
        <v>1591</v>
      </c>
      <c r="D566" s="100" t="s">
        <v>1591</v>
      </c>
      <c r="E566" s="81"/>
      <c r="F566" s="101" t="str">
        <f t="shared" si="23"/>
        <v/>
      </c>
      <c r="G566" s="101" t="str">
        <f t="shared" si="24"/>
        <v/>
      </c>
    </row>
    <row r="567" spans="1:7" x14ac:dyDescent="0.25">
      <c r="A567" s="88" t="s">
        <v>2833</v>
      </c>
      <c r="B567" s="76" t="s">
        <v>1254</v>
      </c>
      <c r="C567" s="71" t="s">
        <v>1591</v>
      </c>
      <c r="D567" s="100" t="s">
        <v>1591</v>
      </c>
      <c r="E567" s="81"/>
      <c r="F567" s="101" t="str">
        <f t="shared" si="23"/>
        <v/>
      </c>
      <c r="G567" s="101" t="str">
        <f t="shared" si="24"/>
        <v/>
      </c>
    </row>
    <row r="568" spans="1:7" x14ac:dyDescent="0.25">
      <c r="A568" s="88" t="s">
        <v>2834</v>
      </c>
      <c r="B568" s="76" t="s">
        <v>1256</v>
      </c>
      <c r="C568" s="71" t="s">
        <v>1591</v>
      </c>
      <c r="D568" s="100" t="s">
        <v>1591</v>
      </c>
      <c r="E568" s="81"/>
      <c r="F568" s="101" t="str">
        <f t="shared" si="23"/>
        <v/>
      </c>
      <c r="G568" s="101" t="str">
        <f t="shared" si="24"/>
        <v/>
      </c>
    </row>
    <row r="569" spans="1:7" x14ac:dyDescent="0.25">
      <c r="A569" s="88" t="s">
        <v>2835</v>
      </c>
      <c r="B569" s="76" t="s">
        <v>1258</v>
      </c>
      <c r="C569" s="71" t="s">
        <v>1591</v>
      </c>
      <c r="D569" s="100" t="s">
        <v>1591</v>
      </c>
      <c r="E569" s="81"/>
      <c r="F569" s="101" t="str">
        <f t="shared" si="23"/>
        <v/>
      </c>
      <c r="G569" s="101" t="str">
        <f t="shared" si="24"/>
        <v/>
      </c>
    </row>
    <row r="570" spans="1:7" x14ac:dyDescent="0.25">
      <c r="A570" s="88" t="s">
        <v>2836</v>
      </c>
      <c r="B570" s="76"/>
      <c r="C570" s="71"/>
      <c r="D570" s="100"/>
      <c r="E570" s="81"/>
      <c r="F570" s="101" t="str">
        <f t="shared" si="23"/>
        <v/>
      </c>
      <c r="G570" s="101" t="str">
        <f t="shared" si="24"/>
        <v/>
      </c>
    </row>
    <row r="571" spans="1:7" x14ac:dyDescent="0.25">
      <c r="A571" s="88" t="s">
        <v>2837</v>
      </c>
      <c r="B571" s="76"/>
      <c r="C571" s="71"/>
      <c r="D571" s="100"/>
      <c r="E571" s="81"/>
      <c r="F571" s="101" t="str">
        <f t="shared" si="23"/>
        <v/>
      </c>
      <c r="G571" s="101" t="str">
        <f t="shared" si="24"/>
        <v/>
      </c>
    </row>
    <row r="572" spans="1:7" x14ac:dyDescent="0.25">
      <c r="A572" s="88" t="s">
        <v>2838</v>
      </c>
      <c r="B572" s="76"/>
      <c r="C572" s="71"/>
      <c r="D572" s="100"/>
      <c r="E572" s="81"/>
      <c r="F572" s="101" t="str">
        <f t="shared" si="23"/>
        <v/>
      </c>
      <c r="G572" s="101" t="str">
        <f t="shared" si="24"/>
        <v/>
      </c>
    </row>
    <row r="573" spans="1:7" x14ac:dyDescent="0.25">
      <c r="A573" s="88" t="s">
        <v>2839</v>
      </c>
      <c r="B573" s="76"/>
      <c r="C573" s="71"/>
      <c r="D573" s="100"/>
      <c r="E573" s="81"/>
      <c r="F573" s="101" t="str">
        <f t="shared" si="23"/>
        <v/>
      </c>
      <c r="G573" s="101" t="str">
        <f t="shared" si="24"/>
        <v/>
      </c>
    </row>
    <row r="574" spans="1:7" x14ac:dyDescent="0.25">
      <c r="A574" s="88" t="s">
        <v>2840</v>
      </c>
      <c r="B574" s="76"/>
      <c r="C574" s="71"/>
      <c r="D574" s="100"/>
      <c r="E574" s="81"/>
      <c r="F574" s="101" t="str">
        <f t="shared" si="23"/>
        <v/>
      </c>
      <c r="G574" s="101" t="str">
        <f t="shared" si="24"/>
        <v/>
      </c>
    </row>
    <row r="575" spans="1:7" x14ac:dyDescent="0.25">
      <c r="A575" s="88" t="s">
        <v>2841</v>
      </c>
      <c r="B575" s="76"/>
      <c r="C575" s="71"/>
      <c r="D575" s="100"/>
      <c r="E575" s="81"/>
      <c r="F575" s="101" t="str">
        <f t="shared" si="23"/>
        <v/>
      </c>
      <c r="G575" s="101" t="str">
        <f t="shared" si="24"/>
        <v/>
      </c>
    </row>
    <row r="576" spans="1:7" x14ac:dyDescent="0.25">
      <c r="A576" s="88" t="s">
        <v>2842</v>
      </c>
      <c r="B576" s="76"/>
      <c r="C576" s="71"/>
      <c r="D576" s="100"/>
      <c r="E576" s="81"/>
      <c r="F576" s="101" t="str">
        <f t="shared" si="23"/>
        <v/>
      </c>
      <c r="G576" s="101" t="str">
        <f t="shared" si="24"/>
        <v/>
      </c>
    </row>
    <row r="577" spans="1:7" x14ac:dyDescent="0.25">
      <c r="A577" s="88" t="s">
        <v>2843</v>
      </c>
      <c r="B577" s="76"/>
      <c r="C577" s="71"/>
      <c r="D577" s="100"/>
      <c r="E577" s="81"/>
      <c r="F577" s="101" t="str">
        <f t="shared" si="23"/>
        <v/>
      </c>
      <c r="G577" s="101" t="str">
        <f t="shared" si="24"/>
        <v/>
      </c>
    </row>
    <row r="578" spans="1:7" x14ac:dyDescent="0.25">
      <c r="A578" s="88" t="s">
        <v>2844</v>
      </c>
      <c r="B578" s="76"/>
      <c r="C578" s="71"/>
      <c r="D578" s="100"/>
      <c r="E578" s="81"/>
      <c r="F578" s="101" t="str">
        <f t="shared" si="23"/>
        <v/>
      </c>
      <c r="G578" s="101" t="str">
        <f t="shared" si="24"/>
        <v/>
      </c>
    </row>
    <row r="579" spans="1:7" x14ac:dyDescent="0.25">
      <c r="A579" s="88" t="s">
        <v>2845</v>
      </c>
      <c r="B579" s="76"/>
      <c r="C579" s="71"/>
      <c r="D579" s="100"/>
      <c r="E579" s="81"/>
      <c r="F579" s="101" t="str">
        <f t="shared" si="23"/>
        <v/>
      </c>
      <c r="G579" s="101" t="str">
        <f t="shared" si="24"/>
        <v/>
      </c>
    </row>
    <row r="580" spans="1:7" x14ac:dyDescent="0.25">
      <c r="A580" s="88" t="s">
        <v>2846</v>
      </c>
      <c r="B580" s="88" t="s">
        <v>1239</v>
      </c>
      <c r="C580" s="71" t="s">
        <v>1591</v>
      </c>
      <c r="D580" s="100" t="s">
        <v>1591</v>
      </c>
      <c r="E580" s="81"/>
      <c r="F580" s="101" t="str">
        <f t="shared" si="23"/>
        <v/>
      </c>
      <c r="G580" s="101" t="str">
        <f t="shared" si="24"/>
        <v/>
      </c>
    </row>
    <row r="581" spans="1:7" x14ac:dyDescent="0.25">
      <c r="A581" s="88" t="s">
        <v>2847</v>
      </c>
      <c r="B581" s="88" t="s">
        <v>380</v>
      </c>
      <c r="C581" s="104">
        <f>SUM(C563:C580)</f>
        <v>0</v>
      </c>
      <c r="D581" s="123">
        <f>SUM(D563:D580)</f>
        <v>0</v>
      </c>
      <c r="E581" s="81"/>
      <c r="F581" s="98">
        <f>SUM(F563:F580)</f>
        <v>0</v>
      </c>
      <c r="G581" s="98">
        <f>SUM(G563:G580)</f>
        <v>0</v>
      </c>
    </row>
    <row r="582" spans="1:7" x14ac:dyDescent="0.25">
      <c r="A582" s="93"/>
      <c r="B582" s="93" t="s">
        <v>2848</v>
      </c>
      <c r="C582" s="93" t="s">
        <v>339</v>
      </c>
      <c r="D582" s="93" t="s">
        <v>1491</v>
      </c>
      <c r="E582" s="93"/>
      <c r="F582" s="93" t="s">
        <v>867</v>
      </c>
      <c r="G582" s="93" t="s">
        <v>1492</v>
      </c>
    </row>
    <row r="583" spans="1:7" x14ac:dyDescent="0.25">
      <c r="A583" s="88" t="s">
        <v>2849</v>
      </c>
      <c r="B583" s="88" t="s">
        <v>1276</v>
      </c>
      <c r="C583" s="155" t="s">
        <v>1591</v>
      </c>
      <c r="D583" s="76" t="s">
        <v>1591</v>
      </c>
      <c r="E583" s="81"/>
      <c r="F583" s="101" t="str">
        <f t="shared" ref="F583:F590" si="25">IF($C$597=0,"",IF(C583="[for completion]","",IF(C583="","",C583/$C$597)))</f>
        <v/>
      </c>
      <c r="G583" s="101" t="str">
        <f t="shared" ref="G583:G590" si="26">IF($D$597=0,"",IF(D583="[for completion]","",IF(D583="","",D583/$D$597)))</f>
        <v/>
      </c>
    </row>
    <row r="584" spans="1:7" x14ac:dyDescent="0.25">
      <c r="A584" s="88" t="s">
        <v>2850</v>
      </c>
      <c r="B584" s="88" t="s">
        <v>1278</v>
      </c>
      <c r="C584" s="155" t="s">
        <v>1591</v>
      </c>
      <c r="D584" s="76" t="s">
        <v>1591</v>
      </c>
      <c r="E584" s="81"/>
      <c r="F584" s="101" t="str">
        <f t="shared" si="25"/>
        <v/>
      </c>
      <c r="G584" s="101" t="str">
        <f t="shared" si="26"/>
        <v/>
      </c>
    </row>
    <row r="585" spans="1:7" x14ac:dyDescent="0.25">
      <c r="A585" s="88" t="s">
        <v>2851</v>
      </c>
      <c r="B585" s="88" t="s">
        <v>1280</v>
      </c>
      <c r="C585" s="155" t="s">
        <v>1591</v>
      </c>
      <c r="D585" s="76" t="s">
        <v>1591</v>
      </c>
      <c r="E585" s="81"/>
      <c r="F585" s="101" t="str">
        <f t="shared" si="25"/>
        <v/>
      </c>
      <c r="G585" s="101" t="str">
        <f t="shared" si="26"/>
        <v/>
      </c>
    </row>
    <row r="586" spans="1:7" x14ac:dyDescent="0.25">
      <c r="A586" s="88" t="s">
        <v>2852</v>
      </c>
      <c r="B586" s="88" t="s">
        <v>1282</v>
      </c>
      <c r="C586" s="155" t="s">
        <v>1591</v>
      </c>
      <c r="D586" s="76" t="s">
        <v>1591</v>
      </c>
      <c r="E586" s="81"/>
      <c r="F586" s="101" t="str">
        <f t="shared" si="25"/>
        <v/>
      </c>
      <c r="G586" s="101" t="str">
        <f t="shared" si="26"/>
        <v/>
      </c>
    </row>
    <row r="587" spans="1:7" x14ac:dyDescent="0.25">
      <c r="A587" s="88" t="s">
        <v>2853</v>
      </c>
      <c r="B587" s="88" t="s">
        <v>1284</v>
      </c>
      <c r="C587" s="155" t="s">
        <v>1591</v>
      </c>
      <c r="D587" s="76" t="s">
        <v>1591</v>
      </c>
      <c r="E587" s="81"/>
      <c r="F587" s="101" t="str">
        <f t="shared" si="25"/>
        <v/>
      </c>
      <c r="G587" s="101" t="str">
        <f t="shared" si="26"/>
        <v/>
      </c>
    </row>
    <row r="588" spans="1:7" x14ac:dyDescent="0.25">
      <c r="A588" s="88" t="s">
        <v>2854</v>
      </c>
      <c r="B588" s="88" t="s">
        <v>1286</v>
      </c>
      <c r="C588" s="155" t="s">
        <v>1591</v>
      </c>
      <c r="D588" s="76" t="s">
        <v>1591</v>
      </c>
      <c r="E588" s="81"/>
      <c r="F588" s="101" t="str">
        <f t="shared" si="25"/>
        <v/>
      </c>
      <c r="G588" s="101" t="str">
        <f t="shared" si="26"/>
        <v/>
      </c>
    </row>
    <row r="589" spans="1:7" x14ac:dyDescent="0.25">
      <c r="A589" s="88" t="s">
        <v>2855</v>
      </c>
      <c r="B589" s="88" t="s">
        <v>1288</v>
      </c>
      <c r="C589" s="155" t="s">
        <v>1591</v>
      </c>
      <c r="D589" s="76" t="s">
        <v>1591</v>
      </c>
      <c r="E589" s="81"/>
      <c r="F589" s="101" t="str">
        <f t="shared" si="25"/>
        <v/>
      </c>
      <c r="G589" s="101" t="str">
        <f t="shared" si="26"/>
        <v/>
      </c>
    </row>
    <row r="590" spans="1:7" x14ac:dyDescent="0.25">
      <c r="A590" s="88" t="s">
        <v>2856</v>
      </c>
      <c r="B590" s="88" t="s">
        <v>1290</v>
      </c>
      <c r="C590" s="155" t="s">
        <v>1591</v>
      </c>
      <c r="D590" s="76" t="s">
        <v>1591</v>
      </c>
      <c r="E590" s="81"/>
      <c r="F590" s="101" t="str">
        <f t="shared" si="25"/>
        <v/>
      </c>
      <c r="G590" s="101" t="str">
        <f t="shared" si="26"/>
        <v/>
      </c>
    </row>
    <row r="591" spans="1:7" x14ac:dyDescent="0.25">
      <c r="A591" s="88" t="s">
        <v>2857</v>
      </c>
      <c r="B591" s="88" t="s">
        <v>1292</v>
      </c>
      <c r="C591" s="71" t="s">
        <v>1591</v>
      </c>
      <c r="D591" s="76" t="s">
        <v>1591</v>
      </c>
      <c r="E591" s="81"/>
      <c r="F591" s="101" t="str">
        <f t="shared" ref="F591:F596" si="27">IF($C$597=0,"",IF(C591="[for completion]","",IF(C591="","",C591/$C$597)))</f>
        <v/>
      </c>
      <c r="G591" s="101" t="str">
        <f>IF($D$597=0,"",IF(D591="[for completion]","",IF(D591="","",D591/$D$597)))</f>
        <v/>
      </c>
    </row>
    <row r="592" spans="1:7" x14ac:dyDescent="0.25">
      <c r="A592" s="88" t="s">
        <v>2858</v>
      </c>
      <c r="B592" s="88" t="s">
        <v>1294</v>
      </c>
      <c r="C592" s="71" t="s">
        <v>1591</v>
      </c>
      <c r="D592" s="76" t="s">
        <v>1591</v>
      </c>
      <c r="F592" s="101" t="str">
        <f t="shared" si="27"/>
        <v/>
      </c>
      <c r="G592" s="101" t="str">
        <f>IF($D$597=0,"",IF(D592="[for completion]","",IF(D592="","",D592/$D$597)))</f>
        <v/>
      </c>
    </row>
    <row r="593" spans="1:7" x14ac:dyDescent="0.25">
      <c r="A593" s="88" t="s">
        <v>2859</v>
      </c>
      <c r="B593" s="88" t="s">
        <v>1296</v>
      </c>
      <c r="C593" s="71" t="s">
        <v>1591</v>
      </c>
      <c r="D593" s="76" t="s">
        <v>1591</v>
      </c>
      <c r="F593" s="101" t="str">
        <f t="shared" si="27"/>
        <v/>
      </c>
      <c r="G593" s="101" t="str">
        <f>IF($D$597=0,"",IF(D593="[for completion]","",IF(D593="","",D593/$D$597)))</f>
        <v/>
      </c>
    </row>
    <row r="594" spans="1:7" x14ac:dyDescent="0.25">
      <c r="A594" s="88" t="s">
        <v>2860</v>
      </c>
      <c r="B594" s="88" t="s">
        <v>1298</v>
      </c>
      <c r="C594" s="71" t="s">
        <v>1591</v>
      </c>
      <c r="D594" s="76" t="s">
        <v>1591</v>
      </c>
      <c r="E594" s="81"/>
      <c r="F594" s="101" t="str">
        <f t="shared" si="27"/>
        <v/>
      </c>
      <c r="G594" s="101" t="str">
        <f>IF($D$597=0,"",IF(D594="[for completion]","",IF(D594="","",D594/$D$597)))</f>
        <v/>
      </c>
    </row>
    <row r="595" spans="1:7" x14ac:dyDescent="0.25">
      <c r="A595" s="88" t="s">
        <v>2861</v>
      </c>
      <c r="B595" s="88" t="s">
        <v>2640</v>
      </c>
      <c r="C595" s="71" t="s">
        <v>1591</v>
      </c>
      <c r="D595" s="76" t="s">
        <v>1591</v>
      </c>
      <c r="E595" s="81"/>
      <c r="F595" s="101" t="str">
        <f t="shared" si="27"/>
        <v/>
      </c>
      <c r="G595" s="101"/>
    </row>
    <row r="596" spans="1:7" x14ac:dyDescent="0.25">
      <c r="A596" s="88" t="s">
        <v>2862</v>
      </c>
      <c r="B596" s="88" t="s">
        <v>1239</v>
      </c>
      <c r="C596" s="155" t="s">
        <v>1591</v>
      </c>
      <c r="D596" s="76" t="s">
        <v>1591</v>
      </c>
      <c r="E596" s="81"/>
      <c r="F596" s="101" t="str">
        <f t="shared" si="27"/>
        <v/>
      </c>
      <c r="G596" s="101" t="str">
        <f>IF($D$597=0,"",IF(D596="[for completion]","",IF(D596="","",D596/$D$597)))</f>
        <v/>
      </c>
    </row>
    <row r="597" spans="1:7" x14ac:dyDescent="0.25">
      <c r="A597" s="88" t="s">
        <v>2863</v>
      </c>
      <c r="B597" s="88" t="s">
        <v>380</v>
      </c>
      <c r="C597" s="104">
        <f>SUM(C583:C596)</f>
        <v>0</v>
      </c>
      <c r="D597" s="123">
        <f>SUM(D583:D596)</f>
        <v>0</v>
      </c>
      <c r="E597" s="81"/>
      <c r="F597" s="98">
        <f>SUM(F583:F596)</f>
        <v>0</v>
      </c>
      <c r="G597" s="98">
        <f>SUM(G583:G596)</f>
        <v>0</v>
      </c>
    </row>
    <row r="598" spans="1:7" x14ac:dyDescent="0.25">
      <c r="A598" s="88" t="s">
        <v>2864</v>
      </c>
    </row>
    <row r="599" spans="1:7" x14ac:dyDescent="0.25">
      <c r="A599" s="88" t="s">
        <v>2865</v>
      </c>
    </row>
    <row r="600" spans="1:7" x14ac:dyDescent="0.25">
      <c r="A600" s="88" t="s">
        <v>2866</v>
      </c>
    </row>
    <row r="601" spans="1:7" x14ac:dyDescent="0.25">
      <c r="A601" s="88" t="s">
        <v>2867</v>
      </c>
      <c r="B601" s="76"/>
      <c r="C601" s="71"/>
      <c r="D601" s="100"/>
      <c r="E601" s="81"/>
      <c r="F601" s="97"/>
      <c r="G601" s="97"/>
    </row>
    <row r="602" spans="1:7" x14ac:dyDescent="0.25">
      <c r="A602" s="88" t="s">
        <v>2868</v>
      </c>
      <c r="B602" s="76"/>
      <c r="C602" s="71"/>
      <c r="D602" s="100"/>
      <c r="E602" s="81"/>
      <c r="F602" s="97"/>
      <c r="G602" s="97"/>
    </row>
    <row r="603" spans="1:7" x14ac:dyDescent="0.25">
      <c r="A603" s="88" t="s">
        <v>2869</v>
      </c>
      <c r="B603" s="76"/>
      <c r="C603" s="71"/>
      <c r="D603" s="100"/>
      <c r="E603" s="81"/>
      <c r="F603" s="97"/>
      <c r="G603" s="97"/>
    </row>
    <row r="604" spans="1:7" x14ac:dyDescent="0.25">
      <c r="A604" s="88" t="s">
        <v>2870</v>
      </c>
      <c r="B604" s="76"/>
      <c r="C604" s="71"/>
      <c r="D604" s="100"/>
      <c r="E604" s="81"/>
      <c r="F604" s="97"/>
      <c r="G604" s="97"/>
    </row>
    <row r="605" spans="1:7" x14ac:dyDescent="0.25">
      <c r="A605" s="88" t="s">
        <v>2871</v>
      </c>
      <c r="B605" s="76"/>
      <c r="C605" s="71"/>
      <c r="D605" s="100"/>
      <c r="E605" s="81"/>
      <c r="F605" s="97"/>
      <c r="G605" s="97"/>
    </row>
    <row r="606" spans="1:7" x14ac:dyDescent="0.25">
      <c r="A606" s="88" t="s">
        <v>2872</v>
      </c>
    </row>
    <row r="607" spans="1:7" x14ac:dyDescent="0.25">
      <c r="A607" s="88" t="s">
        <v>2873</v>
      </c>
    </row>
    <row r="608" spans="1:7" x14ac:dyDescent="0.25">
      <c r="A608" s="76"/>
    </row>
    <row r="609" spans="1:7" x14ac:dyDescent="0.25">
      <c r="A609" s="93"/>
      <c r="B609" s="93" t="s">
        <v>1563</v>
      </c>
      <c r="C609" s="93" t="s">
        <v>1328</v>
      </c>
      <c r="D609" s="93" t="s">
        <v>1564</v>
      </c>
      <c r="E609" s="93"/>
      <c r="F609" s="93" t="s">
        <v>1330</v>
      </c>
      <c r="G609" s="93" t="s">
        <v>1331</v>
      </c>
    </row>
    <row r="610" spans="1:7" x14ac:dyDescent="0.25">
      <c r="A610" s="88" t="s">
        <v>2874</v>
      </c>
      <c r="B610" s="88" t="s">
        <v>1451</v>
      </c>
      <c r="C610" s="71" t="s">
        <v>1591</v>
      </c>
      <c r="D610" s="71" t="s">
        <v>1591</v>
      </c>
      <c r="E610" s="73"/>
      <c r="F610" s="71" t="s">
        <v>1591</v>
      </c>
      <c r="G610" s="71" t="s">
        <v>1591</v>
      </c>
    </row>
    <row r="611" spans="1:7" x14ac:dyDescent="0.25">
      <c r="A611" s="88" t="s">
        <v>2875</v>
      </c>
      <c r="B611" s="88" t="s">
        <v>1453</v>
      </c>
      <c r="C611" s="71" t="s">
        <v>1591</v>
      </c>
      <c r="D611" s="71" t="s">
        <v>1591</v>
      </c>
      <c r="E611" s="73"/>
      <c r="F611" s="71" t="s">
        <v>1591</v>
      </c>
      <c r="G611" s="71" t="s">
        <v>1591</v>
      </c>
    </row>
    <row r="612" spans="1:7" x14ac:dyDescent="0.25">
      <c r="A612" s="88" t="s">
        <v>2876</v>
      </c>
      <c r="B612" s="88" t="s">
        <v>1455</v>
      </c>
      <c r="C612" s="71" t="s">
        <v>1591</v>
      </c>
      <c r="D612" s="71" t="s">
        <v>1591</v>
      </c>
      <c r="E612" s="73"/>
      <c r="F612" s="71" t="s">
        <v>1591</v>
      </c>
      <c r="G612" s="71" t="s">
        <v>1591</v>
      </c>
    </row>
    <row r="613" spans="1:7" x14ac:dyDescent="0.25">
      <c r="A613" s="88" t="s">
        <v>2877</v>
      </c>
      <c r="B613" s="88" t="s">
        <v>1457</v>
      </c>
      <c r="C613" s="71" t="s">
        <v>1591</v>
      </c>
      <c r="D613" s="71" t="s">
        <v>1591</v>
      </c>
      <c r="E613" s="73"/>
      <c r="F613" s="71" t="s">
        <v>1591</v>
      </c>
      <c r="G613" s="71" t="s">
        <v>1591</v>
      </c>
    </row>
    <row r="614" spans="1:7" x14ac:dyDescent="0.25">
      <c r="A614" s="88" t="s">
        <v>2878</v>
      </c>
      <c r="B614" s="88" t="s">
        <v>1459</v>
      </c>
      <c r="C614" s="71" t="s">
        <v>1591</v>
      </c>
      <c r="D614" s="71" t="s">
        <v>1591</v>
      </c>
      <c r="E614" s="73"/>
      <c r="F614" s="71" t="s">
        <v>1591</v>
      </c>
      <c r="G614" s="71" t="s">
        <v>1591</v>
      </c>
    </row>
    <row r="615" spans="1:7" x14ac:dyDescent="0.25">
      <c r="A615" s="88" t="s">
        <v>2879</v>
      </c>
      <c r="B615" s="88" t="s">
        <v>1461</v>
      </c>
      <c r="C615" s="71" t="s">
        <v>1591</v>
      </c>
      <c r="D615" s="71" t="s">
        <v>1591</v>
      </c>
      <c r="E615" s="73"/>
      <c r="F615" s="71" t="s">
        <v>1591</v>
      </c>
      <c r="G615" s="71" t="s">
        <v>1591</v>
      </c>
    </row>
    <row r="616" spans="1:7" x14ac:dyDescent="0.25">
      <c r="A616" s="88" t="s">
        <v>2880</v>
      </c>
      <c r="B616" s="88" t="s">
        <v>1463</v>
      </c>
      <c r="C616" s="71" t="s">
        <v>1591</v>
      </c>
      <c r="D616" s="71" t="s">
        <v>1591</v>
      </c>
      <c r="E616" s="73"/>
      <c r="F616" s="71" t="s">
        <v>1591</v>
      </c>
      <c r="G616" s="71" t="s">
        <v>1591</v>
      </c>
    </row>
    <row r="617" spans="1:7" x14ac:dyDescent="0.25">
      <c r="A617" s="88" t="s">
        <v>2881</v>
      </c>
      <c r="B617" s="88" t="s">
        <v>1465</v>
      </c>
      <c r="C617" s="71" t="s">
        <v>1591</v>
      </c>
      <c r="D617" s="71" t="s">
        <v>1591</v>
      </c>
      <c r="E617" s="73"/>
      <c r="F617" s="71" t="s">
        <v>1591</v>
      </c>
      <c r="G617" s="71" t="s">
        <v>1591</v>
      </c>
    </row>
    <row r="618" spans="1:7" x14ac:dyDescent="0.25">
      <c r="A618" s="88" t="s">
        <v>2882</v>
      </c>
      <c r="B618" s="88" t="s">
        <v>1467</v>
      </c>
      <c r="C618" s="71" t="s">
        <v>1591</v>
      </c>
      <c r="D618" s="71" t="s">
        <v>1591</v>
      </c>
      <c r="E618" s="73"/>
      <c r="F618" s="71" t="s">
        <v>1591</v>
      </c>
      <c r="G618" s="71" t="s">
        <v>1591</v>
      </c>
    </row>
    <row r="619" spans="1:7" x14ac:dyDescent="0.25">
      <c r="A619" s="88" t="s">
        <v>2883</v>
      </c>
      <c r="B619" s="88" t="s">
        <v>1469</v>
      </c>
      <c r="C619" s="71" t="s">
        <v>1591</v>
      </c>
      <c r="D619" s="71" t="s">
        <v>1591</v>
      </c>
      <c r="E619" s="73"/>
      <c r="F619" s="71" t="s">
        <v>1591</v>
      </c>
      <c r="G619" s="71" t="s">
        <v>1591</v>
      </c>
    </row>
    <row r="620" spans="1:7" x14ac:dyDescent="0.25">
      <c r="A620" s="88" t="s">
        <v>2884</v>
      </c>
      <c r="B620" s="88" t="s">
        <v>1471</v>
      </c>
      <c r="C620" s="71" t="s">
        <v>1591</v>
      </c>
      <c r="D620" s="71" t="s">
        <v>1591</v>
      </c>
      <c r="E620" s="73"/>
      <c r="F620" s="71" t="s">
        <v>1591</v>
      </c>
      <c r="G620" s="71" t="s">
        <v>1591</v>
      </c>
    </row>
    <row r="621" spans="1:7" x14ac:dyDescent="0.25">
      <c r="A621" s="88" t="s">
        <v>2885</v>
      </c>
      <c r="B621" s="88" t="s">
        <v>1473</v>
      </c>
      <c r="C621" s="71" t="s">
        <v>1591</v>
      </c>
      <c r="D621" s="71" t="s">
        <v>1591</v>
      </c>
      <c r="E621" s="73"/>
      <c r="F621" s="71" t="s">
        <v>1591</v>
      </c>
      <c r="G621" s="71" t="s">
        <v>1591</v>
      </c>
    </row>
    <row r="622" spans="1:7" x14ac:dyDescent="0.25">
      <c r="A622" s="88" t="s">
        <v>2886</v>
      </c>
      <c r="B622" s="88" t="s">
        <v>378</v>
      </c>
      <c r="C622" s="71" t="s">
        <v>1591</v>
      </c>
      <c r="D622" s="71" t="s">
        <v>1591</v>
      </c>
      <c r="E622" s="73"/>
      <c r="F622" s="71" t="s">
        <v>1591</v>
      </c>
      <c r="G622" s="71" t="s">
        <v>1591</v>
      </c>
    </row>
    <row r="623" spans="1:7" x14ac:dyDescent="0.25">
      <c r="A623" s="88" t="s">
        <v>2887</v>
      </c>
      <c r="B623" s="88" t="s">
        <v>380</v>
      </c>
      <c r="C623" s="104">
        <f>SUM(C610:C622)</f>
        <v>0</v>
      </c>
      <c r="D623" s="104">
        <f>SUM(D610:D622)</f>
        <v>0</v>
      </c>
      <c r="E623" s="73"/>
      <c r="F623" s="71"/>
      <c r="G623" s="101" t="str">
        <f>IF($D$628=0,"",IF(D623="[for completion]","",IF(D623="","",D623/$D$628)))</f>
        <v/>
      </c>
    </row>
    <row r="624" spans="1:7" x14ac:dyDescent="0.25">
      <c r="A624" s="88" t="s">
        <v>2888</v>
      </c>
      <c r="B624" s="88" t="s">
        <v>1341</v>
      </c>
      <c r="F624" s="71" t="s">
        <v>1591</v>
      </c>
      <c r="G624" s="101" t="str">
        <f>IF($D$628=0,"",IF(D624="[for completion]","",IF(D624="","",D624/$D$628)))</f>
        <v/>
      </c>
    </row>
    <row r="625" spans="1:7" x14ac:dyDescent="0.25">
      <c r="A625" s="88" t="s">
        <v>2889</v>
      </c>
    </row>
    <row r="626" spans="1:7" x14ac:dyDescent="0.25">
      <c r="A626" s="88" t="s">
        <v>2890</v>
      </c>
      <c r="B626" s="76"/>
      <c r="C626" s="76"/>
      <c r="D626" s="76"/>
      <c r="E626" s="73"/>
      <c r="F626" s="122"/>
      <c r="G626" s="122"/>
    </row>
    <row r="627" spans="1:7" x14ac:dyDescent="0.25">
      <c r="A627" s="88" t="s">
        <v>2891</v>
      </c>
      <c r="B627" s="76"/>
      <c r="C627" s="76"/>
      <c r="D627" s="76"/>
      <c r="E627" s="73"/>
      <c r="F627" s="122"/>
      <c r="G627" s="122"/>
    </row>
    <row r="628" spans="1:7" x14ac:dyDescent="0.25">
      <c r="A628" s="88" t="s">
        <v>2892</v>
      </c>
      <c r="B628" s="76"/>
      <c r="C628" s="76"/>
      <c r="D628" s="76"/>
      <c r="E628" s="73"/>
      <c r="F628" s="151"/>
      <c r="G628" s="151"/>
    </row>
  </sheetData>
  <mergeCells count="9">
    <mergeCell ref="G65:G68"/>
    <mergeCell ref="G120:G123"/>
    <mergeCell ref="B24:C24"/>
    <mergeCell ref="B5:C5"/>
    <mergeCell ref="B6:C6"/>
    <mergeCell ref="B7:C7"/>
    <mergeCell ref="B8:C8"/>
    <mergeCell ref="B9:C9"/>
    <mergeCell ref="B13:C13"/>
  </mergeCells>
  <hyperlinks>
    <hyperlink ref="B6" location="'F. Optional Sustainable data'!_Hlk506480454" display="1.  Share of sustainable loans in the total mortgage program" xr:uid="{00000000-0004-0000-0B00-000000000000}"/>
    <hyperlink ref="B8" location="'F. Optional Sustainable data'!B59" display="2A. Sustainable Residential Cover Pool" xr:uid="{00000000-0004-0000-0B00-000001000000}"/>
    <hyperlink ref="B9" location="'F. Optional Sustainable data'!B153" display="2B. Sustainable Commercial Cover Pool" xr:uid="{00000000-0004-0000-0B00-000002000000}"/>
    <hyperlink ref="B170" location="'2. Harmonised Glossary'!A9" display="6. Breakdown by Interest Rate" xr:uid="{00000000-0004-0000-0B00-000003000000}"/>
    <hyperlink ref="B200" location="'2. Harmonised Glossary'!A14" display="9. Non-Performing Loans (NPLs)" xr:uid="{00000000-0004-0000-0B00-000004000000}"/>
    <hyperlink ref="B239" location="'2. Harmonised Glossary'!A288" display="11. Loan to Value (LTV) Information - UNINDEXED" xr:uid="{00000000-0004-0000-0B00-000005000000}"/>
    <hyperlink ref="B261" location="'2. Harmonised Glossary'!A11" display="12. Loan to Value (LTV) Information - INDEXED " xr:uid="{00000000-0004-0000-0B00-000006000000}"/>
    <hyperlink ref="B489" location="'2. Harmonised Glossary'!A11" display="22. Loan to Value (LTV) Information - INDEXED" xr:uid="{00000000-0004-0000-0B00-000007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3" tint="9.9978637043366805E-2"/>
  </sheetPr>
  <dimension ref="A1:N220"/>
  <sheetViews>
    <sheetView workbookViewId="0"/>
  </sheetViews>
  <sheetFormatPr baseColWidth="10" defaultColWidth="8.85546875" defaultRowHeight="15" x14ac:dyDescent="0.25"/>
  <cols>
    <col min="1" max="1" width="12" style="76" customWidth="1"/>
    <col min="2" max="2" width="60.7109375" style="76" customWidth="1"/>
    <col min="3" max="4" width="40.7109375" style="76" customWidth="1"/>
    <col min="5" max="5" width="7.28515625" style="76" customWidth="1"/>
    <col min="6" max="6" width="42.85546875" style="76" customWidth="1"/>
    <col min="7" max="7" width="40.7109375" style="73" customWidth="1"/>
    <col min="8" max="8" width="7.28515625" style="76" customWidth="1"/>
    <col min="9" max="9" width="71.85546875" style="76" customWidth="1"/>
    <col min="10" max="11" width="47.7109375" style="76" customWidth="1"/>
    <col min="12" max="12" width="7.28515625" style="76" customWidth="1"/>
    <col min="13" max="13" width="25.7109375" style="76" customWidth="1"/>
    <col min="14" max="14" width="25.7109375" style="73" customWidth="1"/>
    <col min="15" max="16384" width="8.85546875" style="74"/>
  </cols>
  <sheetData>
    <row r="1" spans="1:14" ht="31.5" x14ac:dyDescent="0.25">
      <c r="A1" s="1" t="s">
        <v>2893</v>
      </c>
      <c r="B1" s="1"/>
      <c r="C1" s="73"/>
      <c r="D1" s="73"/>
      <c r="E1" s="73"/>
      <c r="F1" s="22" t="s">
        <v>286</v>
      </c>
      <c r="H1" s="73"/>
      <c r="I1" s="1"/>
      <c r="J1" s="73"/>
      <c r="K1" s="73"/>
      <c r="L1" s="73"/>
      <c r="M1" s="73"/>
    </row>
    <row r="2" spans="1:14" x14ac:dyDescent="0.25">
      <c r="A2" s="73"/>
      <c r="B2" s="73"/>
      <c r="C2" s="73"/>
      <c r="D2" s="73"/>
      <c r="E2" s="73"/>
      <c r="F2" s="73"/>
      <c r="H2" s="2"/>
      <c r="L2" s="73"/>
      <c r="M2" s="73"/>
    </row>
    <row r="3" spans="1:14" ht="18.75" x14ac:dyDescent="0.25">
      <c r="A3" s="77"/>
      <c r="B3" s="78" t="s">
        <v>287</v>
      </c>
      <c r="C3" s="121" t="s">
        <v>1585</v>
      </c>
      <c r="D3" s="77"/>
      <c r="E3" s="77"/>
      <c r="F3" s="77"/>
      <c r="G3" s="77"/>
      <c r="H3" s="2"/>
      <c r="L3" s="73"/>
      <c r="M3" s="73"/>
    </row>
    <row r="4" spans="1:14" x14ac:dyDescent="0.25">
      <c r="H4" s="2"/>
      <c r="L4" s="73"/>
      <c r="M4" s="73"/>
    </row>
    <row r="5" spans="1:14" ht="18.75" x14ac:dyDescent="0.25">
      <c r="B5" s="152" t="s">
        <v>2894</v>
      </c>
      <c r="C5" s="79"/>
      <c r="E5" s="81"/>
      <c r="F5" s="81"/>
      <c r="H5" s="2"/>
      <c r="L5" s="73"/>
      <c r="M5" s="73"/>
    </row>
    <row r="6" spans="1:14" ht="18.75" x14ac:dyDescent="0.25">
      <c r="B6" s="153" t="s">
        <v>2895</v>
      </c>
      <c r="C6" s="79"/>
      <c r="E6" s="81"/>
      <c r="F6" s="81"/>
      <c r="H6" s="2"/>
      <c r="L6" s="73"/>
      <c r="M6" s="73"/>
    </row>
    <row r="7" spans="1:14" x14ac:dyDescent="0.25">
      <c r="B7" s="154" t="s">
        <v>2896</v>
      </c>
      <c r="H7" s="2"/>
      <c r="L7" s="73"/>
      <c r="M7" s="73"/>
    </row>
    <row r="8" spans="1:14" s="130" customFormat="1" x14ac:dyDescent="0.25">
      <c r="A8" s="76"/>
      <c r="B8" s="129"/>
      <c r="C8" s="76"/>
      <c r="D8" s="76"/>
      <c r="E8" s="76"/>
      <c r="F8" s="76"/>
      <c r="G8" s="73"/>
      <c r="H8" s="2"/>
      <c r="I8" s="76"/>
      <c r="J8" s="76"/>
      <c r="K8" s="76"/>
      <c r="L8" s="73"/>
      <c r="M8" s="73"/>
      <c r="N8" s="73"/>
    </row>
    <row r="9" spans="1:14" s="130" customFormat="1" ht="18.75" customHeight="1" x14ac:dyDescent="0.25">
      <c r="A9" s="85"/>
      <c r="B9" s="197" t="s">
        <v>2897</v>
      </c>
      <c r="C9" s="197"/>
      <c r="D9" s="85"/>
      <c r="E9" s="85"/>
      <c r="F9" s="85"/>
      <c r="G9" s="85"/>
      <c r="H9" s="2"/>
      <c r="I9" s="76"/>
      <c r="J9" s="76"/>
      <c r="K9" s="76"/>
      <c r="L9" s="73"/>
      <c r="M9" s="73"/>
      <c r="N9" s="73"/>
    </row>
    <row r="10" spans="1:14" s="130" customFormat="1" ht="18.75" customHeight="1" x14ac:dyDescent="0.25">
      <c r="A10" s="93"/>
      <c r="B10" s="93" t="s">
        <v>2278</v>
      </c>
      <c r="C10" s="93" t="s">
        <v>339</v>
      </c>
      <c r="D10" s="93" t="s">
        <v>2279</v>
      </c>
      <c r="E10" s="93"/>
      <c r="F10" s="93" t="s">
        <v>2898</v>
      </c>
      <c r="G10" s="93" t="s">
        <v>2899</v>
      </c>
      <c r="H10" s="2"/>
      <c r="I10" s="76"/>
      <c r="J10" s="76"/>
      <c r="K10" s="76"/>
      <c r="L10" s="73"/>
      <c r="M10" s="73"/>
      <c r="N10" s="73"/>
    </row>
    <row r="11" spans="1:14" s="130" customFormat="1" x14ac:dyDescent="0.25">
      <c r="A11" s="88" t="s">
        <v>2900</v>
      </c>
      <c r="B11" s="116" t="s">
        <v>2901</v>
      </c>
      <c r="C11" s="71" t="s">
        <v>1591</v>
      </c>
      <c r="D11" s="100" t="s">
        <v>1591</v>
      </c>
      <c r="E11" s="2"/>
      <c r="F11" s="101" t="str">
        <f>IF(OR('B2. HTT Public Sector Assets'!$C$37=0,C11="[For completion]"),"",C11/'B2. HTT Public Sector Assets'!$C$37)</f>
        <v/>
      </c>
      <c r="G11" s="101" t="str">
        <f>IF(OR('B2. HTT Public Sector Assets'!$C$10=0,D11="[For completion]"),"",D11/'B2. HTT Public Sector Assets'!$C$10)</f>
        <v/>
      </c>
      <c r="H11" s="2"/>
      <c r="I11" s="76"/>
      <c r="J11" s="76"/>
      <c r="K11" s="76"/>
      <c r="L11" s="73"/>
      <c r="M11" s="73"/>
      <c r="N11" s="73"/>
    </row>
    <row r="12" spans="1:14" s="130" customFormat="1" x14ac:dyDescent="0.25">
      <c r="A12" s="88" t="s">
        <v>2902</v>
      </c>
      <c r="B12" s="114" t="s">
        <v>2903</v>
      </c>
      <c r="C12" s="71" t="s">
        <v>1591</v>
      </c>
      <c r="D12" s="100" t="s">
        <v>1591</v>
      </c>
      <c r="E12" s="2"/>
      <c r="F12" s="101"/>
      <c r="G12" s="101"/>
      <c r="H12" s="2"/>
      <c r="I12" s="76"/>
      <c r="J12" s="76"/>
      <c r="K12" s="76"/>
      <c r="L12" s="73"/>
      <c r="M12" s="73"/>
      <c r="N12" s="73"/>
    </row>
    <row r="13" spans="1:14" s="130" customFormat="1" x14ac:dyDescent="0.25">
      <c r="A13" s="88" t="s">
        <v>2904</v>
      </c>
      <c r="B13" s="114" t="s">
        <v>2905</v>
      </c>
      <c r="C13" s="71" t="s">
        <v>1591</v>
      </c>
      <c r="D13" s="100" t="s">
        <v>1591</v>
      </c>
      <c r="E13" s="2"/>
      <c r="F13" s="101"/>
      <c r="G13" s="101"/>
      <c r="H13" s="2"/>
      <c r="I13" s="76"/>
      <c r="J13" s="76"/>
      <c r="K13" s="76"/>
      <c r="L13" s="73"/>
      <c r="M13" s="73"/>
      <c r="N13" s="73"/>
    </row>
    <row r="14" spans="1:14" s="130" customFormat="1" x14ac:dyDescent="0.25">
      <c r="A14" s="88" t="s">
        <v>2906</v>
      </c>
      <c r="B14" s="114" t="s">
        <v>2907</v>
      </c>
      <c r="C14" s="71" t="s">
        <v>1591</v>
      </c>
      <c r="D14" s="100" t="s">
        <v>1591</v>
      </c>
      <c r="E14" s="2"/>
      <c r="F14" s="101"/>
      <c r="G14" s="101"/>
      <c r="H14" s="2"/>
      <c r="I14" s="76"/>
      <c r="J14" s="76"/>
      <c r="K14" s="76"/>
      <c r="L14" s="73"/>
      <c r="M14" s="73"/>
      <c r="N14" s="73"/>
    </row>
    <row r="15" spans="1:14" s="130" customFormat="1" x14ac:dyDescent="0.25">
      <c r="A15" s="88"/>
      <c r="B15" s="114" t="s">
        <v>2908</v>
      </c>
      <c r="C15" s="71" t="s">
        <v>1591</v>
      </c>
      <c r="D15" s="100" t="s">
        <v>1591</v>
      </c>
      <c r="E15" s="2"/>
      <c r="F15" s="101"/>
      <c r="G15" s="101"/>
      <c r="H15" s="2"/>
      <c r="I15" s="76"/>
      <c r="J15" s="76"/>
      <c r="K15" s="76"/>
      <c r="L15" s="73"/>
      <c r="M15" s="73"/>
      <c r="N15" s="73"/>
    </row>
    <row r="16" spans="1:14" s="130" customFormat="1" x14ac:dyDescent="0.25">
      <c r="A16" s="88" t="s">
        <v>2909</v>
      </c>
      <c r="B16" s="88" t="s">
        <v>2910</v>
      </c>
      <c r="C16" s="71" t="s">
        <v>1591</v>
      </c>
      <c r="D16" s="100" t="s">
        <v>1591</v>
      </c>
      <c r="E16" s="2"/>
      <c r="F16" s="101" t="str">
        <f>IF(OR('B2. HTT Public Sector Assets'!$C$37=0,C16="[For completion]"),"",C16/'B2. HTT Public Sector Assets'!$C$37)</f>
        <v/>
      </c>
      <c r="G16" s="101" t="str">
        <f>IF(OR('B2. HTT Public Sector Assets'!$C$10=0,D16="[For completion]"),"",D16/'B2. HTT Public Sector Assets'!$C$10)</f>
        <v/>
      </c>
      <c r="H16" s="2"/>
      <c r="I16" s="76"/>
      <c r="J16" s="76"/>
      <c r="K16" s="76"/>
      <c r="L16" s="73"/>
      <c r="M16" s="73"/>
      <c r="N16" s="73"/>
    </row>
    <row r="17" spans="1:14" s="130" customFormat="1" x14ac:dyDescent="0.25">
      <c r="A17" s="88" t="s">
        <v>2911</v>
      </c>
      <c r="B17" s="114" t="s">
        <v>2903</v>
      </c>
      <c r="C17" s="71" t="s">
        <v>1591</v>
      </c>
      <c r="D17" s="100" t="s">
        <v>1591</v>
      </c>
      <c r="E17" s="2"/>
      <c r="F17" s="101"/>
      <c r="G17" s="101"/>
      <c r="H17" s="2"/>
      <c r="I17" s="76"/>
      <c r="J17" s="76"/>
      <c r="K17" s="76"/>
      <c r="L17" s="73"/>
      <c r="M17" s="73"/>
      <c r="N17" s="73"/>
    </row>
    <row r="18" spans="1:14" s="130" customFormat="1" x14ac:dyDescent="0.25">
      <c r="A18" s="88" t="s">
        <v>2912</v>
      </c>
      <c r="B18" s="114" t="s">
        <v>2905</v>
      </c>
      <c r="C18" s="71" t="s">
        <v>1591</v>
      </c>
      <c r="D18" s="100" t="s">
        <v>1591</v>
      </c>
      <c r="E18" s="2"/>
      <c r="F18" s="101"/>
      <c r="G18" s="101"/>
      <c r="H18" s="2"/>
      <c r="I18" s="76"/>
      <c r="J18" s="76"/>
      <c r="K18" s="76"/>
      <c r="L18" s="73"/>
      <c r="M18" s="73"/>
      <c r="N18" s="73"/>
    </row>
    <row r="19" spans="1:14" s="130" customFormat="1" x14ac:dyDescent="0.25">
      <c r="A19" s="88" t="s">
        <v>2913</v>
      </c>
      <c r="B19" s="114" t="s">
        <v>2907</v>
      </c>
      <c r="C19" s="71" t="s">
        <v>1591</v>
      </c>
      <c r="D19" s="100" t="s">
        <v>1591</v>
      </c>
      <c r="E19" s="2"/>
      <c r="F19" s="101"/>
      <c r="G19" s="101"/>
      <c r="H19" s="2"/>
      <c r="I19" s="76"/>
      <c r="J19" s="76"/>
      <c r="K19" s="76"/>
      <c r="L19" s="73"/>
      <c r="M19" s="73"/>
      <c r="N19" s="73"/>
    </row>
    <row r="20" spans="1:14" s="130" customFormat="1" x14ac:dyDescent="0.25">
      <c r="A20" s="88"/>
      <c r="B20" s="114" t="s">
        <v>2908</v>
      </c>
      <c r="C20" s="71" t="s">
        <v>1591</v>
      </c>
      <c r="D20" s="100" t="s">
        <v>1591</v>
      </c>
      <c r="E20" s="2"/>
      <c r="F20" s="101"/>
      <c r="G20" s="101"/>
      <c r="H20" s="2"/>
      <c r="I20" s="76"/>
      <c r="J20" s="76"/>
      <c r="K20" s="76"/>
      <c r="L20" s="73"/>
      <c r="M20" s="73"/>
      <c r="N20" s="73"/>
    </row>
    <row r="21" spans="1:14" s="130" customFormat="1" x14ac:dyDescent="0.25">
      <c r="A21" s="88" t="s">
        <v>2914</v>
      </c>
      <c r="B21" s="88" t="s">
        <v>2287</v>
      </c>
      <c r="C21" s="71" t="s">
        <v>1591</v>
      </c>
      <c r="D21" s="100" t="s">
        <v>1591</v>
      </c>
      <c r="E21" s="2"/>
      <c r="F21" s="101" t="str">
        <f>IF(OR('B2. HTT Public Sector Assets'!$C$37=0,C21="[For completion]"),"",C21/'B2. HTT Public Sector Assets'!$C$37)</f>
        <v/>
      </c>
      <c r="G21" s="101" t="str">
        <f>IF(OR('B2. HTT Public Sector Assets'!$C$10=0,D21="[For completion]"),"",D21/'B2. HTT Public Sector Assets'!$C$10)</f>
        <v/>
      </c>
      <c r="H21" s="2"/>
      <c r="I21" s="76"/>
      <c r="J21" s="76"/>
      <c r="K21" s="76"/>
      <c r="L21" s="73"/>
      <c r="M21" s="73"/>
      <c r="N21" s="73"/>
    </row>
    <row r="22" spans="1:14" s="130" customFormat="1" x14ac:dyDescent="0.25">
      <c r="A22" s="88" t="s">
        <v>2915</v>
      </c>
      <c r="B22" s="88" t="s">
        <v>2916</v>
      </c>
      <c r="C22" s="104">
        <f>SUM(C11,C16,C21)</f>
        <v>0</v>
      </c>
      <c r="D22" s="123">
        <f>SUM(D11,D16,D21)</f>
        <v>0</v>
      </c>
      <c r="E22" s="2"/>
      <c r="F22" s="101">
        <f>SUM(F11:F21)</f>
        <v>0</v>
      </c>
      <c r="G22" s="101">
        <f>SUM(G11:G21)</f>
        <v>0</v>
      </c>
      <c r="H22" s="2"/>
      <c r="I22" s="76"/>
      <c r="J22" s="76"/>
      <c r="K22" s="76"/>
      <c r="L22" s="73"/>
      <c r="M22" s="73"/>
      <c r="N22" s="73"/>
    </row>
    <row r="23" spans="1:14" s="130" customFormat="1" x14ac:dyDescent="0.25">
      <c r="A23" s="88" t="s">
        <v>2917</v>
      </c>
      <c r="B23" s="105" t="s">
        <v>382</v>
      </c>
      <c r="C23" s="71"/>
      <c r="D23" s="100"/>
      <c r="E23" s="2"/>
      <c r="F23" s="122"/>
      <c r="G23" s="122"/>
      <c r="H23" s="2"/>
      <c r="I23" s="76"/>
      <c r="J23" s="76"/>
      <c r="K23" s="76"/>
      <c r="L23" s="73"/>
      <c r="M23" s="73"/>
      <c r="N23" s="73"/>
    </row>
    <row r="24" spans="1:14" s="130" customFormat="1" x14ac:dyDescent="0.25">
      <c r="A24" s="88" t="s">
        <v>2918</v>
      </c>
      <c r="B24" s="105" t="s">
        <v>382</v>
      </c>
      <c r="C24" s="71"/>
      <c r="D24" s="100"/>
      <c r="E24" s="2"/>
      <c r="F24" s="122"/>
      <c r="G24" s="122"/>
      <c r="H24" s="2"/>
      <c r="I24" s="76"/>
      <c r="J24" s="76"/>
      <c r="K24" s="76"/>
      <c r="L24" s="73"/>
      <c r="M24" s="73"/>
      <c r="N24" s="73"/>
    </row>
    <row r="25" spans="1:14" s="130" customFormat="1" x14ac:dyDescent="0.25">
      <c r="A25" s="88" t="s">
        <v>2919</v>
      </c>
      <c r="B25" s="105" t="s">
        <v>382</v>
      </c>
      <c r="C25" s="71"/>
      <c r="D25" s="100"/>
      <c r="E25" s="2"/>
      <c r="F25" s="122"/>
      <c r="G25" s="122"/>
      <c r="H25" s="2"/>
      <c r="I25" s="76"/>
      <c r="J25" s="76"/>
      <c r="K25" s="76"/>
      <c r="L25" s="73"/>
      <c r="M25" s="73"/>
      <c r="N25" s="73"/>
    </row>
    <row r="26" spans="1:14" s="130" customFormat="1" x14ac:dyDescent="0.25">
      <c r="A26" s="88" t="s">
        <v>2920</v>
      </c>
      <c r="B26" s="105" t="s">
        <v>382</v>
      </c>
      <c r="C26" s="71"/>
      <c r="D26" s="100"/>
      <c r="E26" s="2"/>
      <c r="F26" s="122"/>
      <c r="G26" s="122"/>
      <c r="H26" s="2"/>
      <c r="I26" s="76"/>
      <c r="J26" s="76"/>
      <c r="K26" s="76"/>
      <c r="L26" s="73"/>
      <c r="M26" s="73"/>
      <c r="N26" s="73"/>
    </row>
    <row r="27" spans="1:14" s="130" customFormat="1" x14ac:dyDescent="0.25">
      <c r="A27" s="88" t="s">
        <v>2921</v>
      </c>
      <c r="B27" s="105" t="s">
        <v>382</v>
      </c>
      <c r="C27" s="71"/>
      <c r="D27" s="100"/>
      <c r="E27" s="2"/>
      <c r="F27" s="122"/>
      <c r="G27" s="122"/>
      <c r="H27" s="2"/>
      <c r="I27" s="76"/>
      <c r="J27" s="76"/>
      <c r="K27" s="76"/>
      <c r="L27" s="73"/>
      <c r="M27" s="73"/>
      <c r="N27" s="73"/>
    </row>
    <row r="28" spans="1:14" s="130" customFormat="1" x14ac:dyDescent="0.25">
      <c r="A28" s="76"/>
      <c r="B28" s="105"/>
      <c r="C28" s="71"/>
      <c r="D28" s="100"/>
      <c r="E28" s="2"/>
      <c r="F28" s="122"/>
      <c r="G28" s="122"/>
      <c r="H28" s="2"/>
      <c r="I28" s="76"/>
      <c r="J28" s="76"/>
      <c r="K28" s="76"/>
      <c r="L28" s="73"/>
      <c r="M28" s="73"/>
      <c r="N28" s="73"/>
    </row>
    <row r="29" spans="1:14" s="130" customFormat="1" x14ac:dyDescent="0.25">
      <c r="A29" s="76"/>
      <c r="B29" s="105"/>
      <c r="C29" s="71"/>
      <c r="D29" s="100"/>
      <c r="E29" s="2"/>
      <c r="F29" s="122"/>
      <c r="G29" s="122"/>
      <c r="H29" s="2"/>
      <c r="I29" s="76"/>
      <c r="J29" s="76"/>
      <c r="K29" s="76"/>
      <c r="L29" s="73"/>
      <c r="M29" s="73"/>
      <c r="N29" s="73"/>
    </row>
    <row r="30" spans="1:14" s="130" customFormat="1" ht="15" customHeight="1" x14ac:dyDescent="0.25">
      <c r="A30" s="93"/>
      <c r="B30" s="93" t="s">
        <v>2922</v>
      </c>
      <c r="C30" s="93" t="s">
        <v>339</v>
      </c>
      <c r="D30" s="93" t="s">
        <v>2279</v>
      </c>
      <c r="E30" s="93"/>
      <c r="F30" s="93" t="s">
        <v>2898</v>
      </c>
      <c r="G30" s="93" t="s">
        <v>2899</v>
      </c>
      <c r="H30" s="2"/>
      <c r="I30" s="76"/>
      <c r="J30" s="76"/>
      <c r="K30" s="76"/>
      <c r="L30" s="73"/>
      <c r="M30" s="73"/>
      <c r="N30" s="73"/>
    </row>
    <row r="31" spans="1:14" s="130" customFormat="1" x14ac:dyDescent="0.25">
      <c r="A31" s="88" t="s">
        <v>2923</v>
      </c>
      <c r="B31" s="104" t="s">
        <v>2924</v>
      </c>
      <c r="C31" s="71" t="s">
        <v>1591</v>
      </c>
      <c r="D31" s="100" t="s">
        <v>1591</v>
      </c>
      <c r="E31" s="2"/>
      <c r="F31" s="101" t="str">
        <f>IF(OR('B2. HTT Public Sector Assets'!$C$37=0,C31="[For completion]"),"",C31/'B2. HTT Public Sector Assets'!$C$37)</f>
        <v/>
      </c>
      <c r="G31" s="101" t="str">
        <f>IF(OR('B2. HTT Public Sector Assets'!$C$10=0,D31="[For completion]"),"",D31/'B2. HTT Public Sector Assets'!$C$10)</f>
        <v/>
      </c>
      <c r="H31" s="2"/>
      <c r="I31" s="76"/>
      <c r="J31" s="76"/>
      <c r="K31" s="76"/>
      <c r="L31" s="73"/>
      <c r="M31" s="73"/>
      <c r="N31" s="73"/>
    </row>
    <row r="32" spans="1:14" s="130" customFormat="1" x14ac:dyDescent="0.25">
      <c r="A32" s="88" t="s">
        <v>2925</v>
      </c>
      <c r="B32" s="104" t="s">
        <v>2926</v>
      </c>
      <c r="C32" s="71" t="s">
        <v>1591</v>
      </c>
      <c r="D32" s="100" t="s">
        <v>1591</v>
      </c>
      <c r="E32" s="2"/>
      <c r="F32" s="101" t="str">
        <f>IF(OR('B2. HTT Public Sector Assets'!$C$37=0,C32="[For completion]"),"",C32/'B2. HTT Public Sector Assets'!$C$37)</f>
        <v/>
      </c>
      <c r="G32" s="101" t="str">
        <f>IF(OR('B2. HTT Public Sector Assets'!$C$10=0,D32="[For completion]"),"",D32/'B2. HTT Public Sector Assets'!$C$10)</f>
        <v/>
      </c>
      <c r="H32" s="2"/>
      <c r="I32" s="76"/>
      <c r="J32" s="76"/>
      <c r="K32" s="76"/>
      <c r="L32" s="73"/>
      <c r="M32" s="73"/>
      <c r="N32" s="73"/>
    </row>
    <row r="33" spans="1:14" s="130" customFormat="1" x14ac:dyDescent="0.25">
      <c r="A33" s="88" t="s">
        <v>2927</v>
      </c>
      <c r="B33" s="104" t="s">
        <v>2928</v>
      </c>
      <c r="C33" s="71" t="s">
        <v>1591</v>
      </c>
      <c r="D33" s="100" t="s">
        <v>1591</v>
      </c>
      <c r="E33" s="2"/>
      <c r="F33" s="101" t="str">
        <f>IF(OR('B2. HTT Public Sector Assets'!$C$37=0,C33="[For completion]"),"",C33/'B2. HTT Public Sector Assets'!$C$37)</f>
        <v/>
      </c>
      <c r="G33" s="101" t="str">
        <f>IF(OR('B2. HTT Public Sector Assets'!$C$10=0,D33="[For completion]"),"",D33/'B2. HTT Public Sector Assets'!$C$10)</f>
        <v/>
      </c>
      <c r="H33" s="2"/>
      <c r="I33" s="76"/>
      <c r="J33" s="76"/>
      <c r="K33" s="76"/>
      <c r="L33" s="73"/>
      <c r="M33" s="73"/>
      <c r="N33" s="73"/>
    </row>
    <row r="34" spans="1:14" s="130" customFormat="1" ht="30" x14ac:dyDescent="0.25">
      <c r="A34" s="88" t="s">
        <v>2929</v>
      </c>
      <c r="B34" s="104" t="s">
        <v>2930</v>
      </c>
      <c r="C34" s="71" t="s">
        <v>1591</v>
      </c>
      <c r="D34" s="100" t="s">
        <v>1591</v>
      </c>
      <c r="E34" s="2"/>
      <c r="F34" s="101" t="str">
        <f>IF(OR('B2. HTT Public Sector Assets'!$C$37=0,C34="[For completion]"),"",C34/'B2. HTT Public Sector Assets'!$C$37)</f>
        <v/>
      </c>
      <c r="G34" s="101" t="str">
        <f>IF(OR('B2. HTT Public Sector Assets'!$C$10=0,D34="[For completion]"),"",D34/'B2. HTT Public Sector Assets'!$C$10)</f>
        <v/>
      </c>
      <c r="H34" s="2"/>
      <c r="I34" s="76"/>
      <c r="J34" s="76"/>
      <c r="K34" s="76"/>
      <c r="L34" s="73"/>
      <c r="M34" s="73"/>
      <c r="N34" s="73"/>
    </row>
    <row r="35" spans="1:14" s="130" customFormat="1" x14ac:dyDescent="0.25">
      <c r="A35" s="88" t="s">
        <v>2931</v>
      </c>
      <c r="B35" s="104" t="s">
        <v>2932</v>
      </c>
      <c r="C35" s="71" t="s">
        <v>1591</v>
      </c>
      <c r="D35" s="100" t="s">
        <v>1591</v>
      </c>
      <c r="E35" s="2"/>
      <c r="F35" s="101" t="str">
        <f>IF(OR('B2. HTT Public Sector Assets'!$C$37=0,C35="[For completion]"),"",C35/'B2. HTT Public Sector Assets'!$C$37)</f>
        <v/>
      </c>
      <c r="G35" s="101" t="str">
        <f>IF(OR('B2. HTT Public Sector Assets'!$C$10=0,D35="[For completion]"),"",D35/'B2. HTT Public Sector Assets'!$C$10)</f>
        <v/>
      </c>
      <c r="H35" s="2"/>
      <c r="I35" s="76"/>
      <c r="J35" s="76"/>
      <c r="K35" s="76"/>
      <c r="L35" s="73"/>
      <c r="M35" s="73"/>
      <c r="N35" s="73"/>
    </row>
    <row r="36" spans="1:14" s="130" customFormat="1" x14ac:dyDescent="0.25">
      <c r="A36" s="88" t="s">
        <v>2933</v>
      </c>
      <c r="B36" s="104" t="s">
        <v>2934</v>
      </c>
      <c r="C36" s="71" t="s">
        <v>1591</v>
      </c>
      <c r="D36" s="100" t="s">
        <v>1591</v>
      </c>
      <c r="E36" s="2"/>
      <c r="F36" s="101" t="str">
        <f>IF(OR('B2. HTT Public Sector Assets'!$C$37=0,C36="[For completion]"),"",C36/'B2. HTT Public Sector Assets'!$C$37)</f>
        <v/>
      </c>
      <c r="G36" s="101" t="str">
        <f>IF(OR('B2. HTT Public Sector Assets'!$C$10=0,D36="[For completion]"),"",D36/'B2. HTT Public Sector Assets'!$C$10)</f>
        <v/>
      </c>
      <c r="H36" s="2"/>
      <c r="I36" s="76"/>
      <c r="J36" s="76"/>
      <c r="K36" s="76"/>
      <c r="L36" s="73"/>
      <c r="M36" s="73"/>
      <c r="N36" s="73"/>
    </row>
    <row r="37" spans="1:14" s="130" customFormat="1" x14ac:dyDescent="0.25">
      <c r="A37" s="88" t="s">
        <v>2935</v>
      </c>
      <c r="B37" s="104" t="s">
        <v>2936</v>
      </c>
      <c r="C37" s="71" t="s">
        <v>1591</v>
      </c>
      <c r="D37" s="100" t="s">
        <v>1591</v>
      </c>
      <c r="E37" s="2"/>
      <c r="F37" s="101" t="str">
        <f>IF(OR('B2. HTT Public Sector Assets'!$C$37=0,C37="[For completion]"),"",C37/'B2. HTT Public Sector Assets'!$C$37)</f>
        <v/>
      </c>
      <c r="G37" s="101" t="str">
        <f>IF(OR('B2. HTT Public Sector Assets'!$C$10=0,D37="[For completion]"),"",D37/'B2. HTT Public Sector Assets'!$C$10)</f>
        <v/>
      </c>
      <c r="H37" s="2"/>
      <c r="I37" s="76"/>
      <c r="J37" s="76"/>
      <c r="K37" s="76"/>
      <c r="L37" s="73"/>
      <c r="M37" s="73"/>
      <c r="N37" s="73"/>
    </row>
    <row r="38" spans="1:14" s="130" customFormat="1" x14ac:dyDescent="0.25">
      <c r="A38" s="88" t="s">
        <v>2937</v>
      </c>
      <c r="B38" s="104" t="s">
        <v>2938</v>
      </c>
      <c r="C38" s="71" t="s">
        <v>1591</v>
      </c>
      <c r="D38" s="100" t="s">
        <v>1591</v>
      </c>
      <c r="E38" s="2"/>
      <c r="F38" s="101" t="str">
        <f>IF(OR('B2. HTT Public Sector Assets'!$C$37=0,C38="[For completion]"),"",C38/'B2. HTT Public Sector Assets'!$C$37)</f>
        <v/>
      </c>
      <c r="G38" s="101" t="str">
        <f>IF(OR('B2. HTT Public Sector Assets'!$C$10=0,D38="[For completion]"),"",D38/'B2. HTT Public Sector Assets'!$C$10)</f>
        <v/>
      </c>
      <c r="H38" s="2"/>
      <c r="I38" s="76"/>
      <c r="J38" s="76"/>
      <c r="K38" s="76"/>
      <c r="L38" s="73"/>
      <c r="M38" s="73"/>
      <c r="N38" s="73"/>
    </row>
    <row r="39" spans="1:14" s="130" customFormat="1" ht="30" x14ac:dyDescent="0.25">
      <c r="A39" s="88" t="s">
        <v>2939</v>
      </c>
      <c r="B39" s="104" t="s">
        <v>2940</v>
      </c>
      <c r="C39" s="71" t="s">
        <v>1591</v>
      </c>
      <c r="D39" s="100" t="s">
        <v>1591</v>
      </c>
      <c r="E39" s="2"/>
      <c r="F39" s="101" t="str">
        <f>IF(OR('B2. HTT Public Sector Assets'!$C$37=0,C39="[For completion]"),"",C39/'B2. HTT Public Sector Assets'!$C$37)</f>
        <v/>
      </c>
      <c r="G39" s="101" t="str">
        <f>IF(OR('B2. HTT Public Sector Assets'!$C$10=0,D39="[For completion]"),"",D39/'B2. HTT Public Sector Assets'!$C$10)</f>
        <v/>
      </c>
      <c r="H39" s="2"/>
      <c r="I39" s="76"/>
      <c r="J39" s="76"/>
      <c r="K39" s="76"/>
      <c r="L39" s="73"/>
      <c r="M39" s="73"/>
      <c r="N39" s="73"/>
    </row>
    <row r="40" spans="1:14" s="130" customFormat="1" x14ac:dyDescent="0.25">
      <c r="A40" s="88" t="s">
        <v>2941</v>
      </c>
      <c r="B40" s="104" t="s">
        <v>2942</v>
      </c>
      <c r="C40" s="71" t="s">
        <v>1591</v>
      </c>
      <c r="D40" s="100" t="s">
        <v>1591</v>
      </c>
      <c r="E40" s="2"/>
      <c r="F40" s="101" t="str">
        <f>IF(OR('B2. HTT Public Sector Assets'!$C$37=0,C40="[For completion]"),"",C40/'B2. HTT Public Sector Assets'!$C$37)</f>
        <v/>
      </c>
      <c r="G40" s="101" t="str">
        <f>IF(OR('B2. HTT Public Sector Assets'!$C$10=0,D40="[For completion]"),"",D40/'B2. HTT Public Sector Assets'!$C$10)</f>
        <v/>
      </c>
      <c r="H40" s="2"/>
      <c r="I40" s="76"/>
      <c r="J40" s="76"/>
      <c r="K40" s="76"/>
      <c r="L40" s="73"/>
      <c r="M40" s="73"/>
      <c r="N40" s="73"/>
    </row>
    <row r="41" spans="1:14" s="130" customFormat="1" x14ac:dyDescent="0.25">
      <c r="A41" s="88" t="s">
        <v>2943</v>
      </c>
      <c r="B41" s="104" t="s">
        <v>2944</v>
      </c>
      <c r="C41" s="71" t="s">
        <v>1591</v>
      </c>
      <c r="D41" s="100" t="s">
        <v>1591</v>
      </c>
      <c r="E41" s="2"/>
      <c r="F41" s="101" t="str">
        <f>IF(OR('B2. HTT Public Sector Assets'!$C$37=0,C41="[For completion]"),"",C41/'B2. HTT Public Sector Assets'!$C$37)</f>
        <v/>
      </c>
      <c r="G41" s="101" t="str">
        <f>IF(OR('B2. HTT Public Sector Assets'!$C$10=0,D41="[For completion]"),"",D41/'B2. HTT Public Sector Assets'!$C$10)</f>
        <v/>
      </c>
      <c r="H41" s="2"/>
      <c r="I41" s="76"/>
      <c r="J41" s="76"/>
      <c r="K41" s="76"/>
      <c r="L41" s="73"/>
      <c r="M41" s="73"/>
      <c r="N41" s="73"/>
    </row>
    <row r="42" spans="1:14" s="130" customFormat="1" x14ac:dyDescent="0.25">
      <c r="A42" s="88" t="s">
        <v>2945</v>
      </c>
      <c r="B42" s="104" t="s">
        <v>2946</v>
      </c>
      <c r="C42" s="71" t="s">
        <v>1591</v>
      </c>
      <c r="D42" s="100" t="s">
        <v>1591</v>
      </c>
      <c r="E42" s="2"/>
      <c r="F42" s="101" t="str">
        <f>IF(OR('B2. HTT Public Sector Assets'!$C$37=0,C42="[For completion]"),"",C42/'B2. HTT Public Sector Assets'!$C$37)</f>
        <v/>
      </c>
      <c r="G42" s="101" t="str">
        <f>IF(OR('B2. HTT Public Sector Assets'!$C$10=0,D42="[For completion]"),"",D42/'B2. HTT Public Sector Assets'!$C$10)</f>
        <v/>
      </c>
      <c r="H42" s="2"/>
      <c r="I42" s="76"/>
      <c r="J42" s="76"/>
      <c r="K42" s="76"/>
      <c r="L42" s="73"/>
      <c r="M42" s="73"/>
      <c r="N42" s="73"/>
    </row>
    <row r="43" spans="1:14" s="130" customFormat="1" x14ac:dyDescent="0.25">
      <c r="A43" s="88" t="s">
        <v>2947</v>
      </c>
      <c r="B43" s="88" t="s">
        <v>2948</v>
      </c>
      <c r="C43" s="71" t="s">
        <v>1591</v>
      </c>
      <c r="D43" s="100" t="s">
        <v>1591</v>
      </c>
      <c r="E43" s="2"/>
      <c r="F43" s="101" t="str">
        <f>IF(OR('B2. HTT Public Sector Assets'!$C$37=0,C43="[For completion]"),"",C43/'B2. HTT Public Sector Assets'!$C$37)</f>
        <v/>
      </c>
      <c r="G43" s="101" t="str">
        <f>IF(OR('B2. HTT Public Sector Assets'!$C$10=0,D43="[For completion]"),"",D43/'B2. HTT Public Sector Assets'!$C$10)</f>
        <v/>
      </c>
      <c r="H43" s="2"/>
      <c r="I43" s="76"/>
      <c r="J43" s="76"/>
      <c r="K43" s="76"/>
      <c r="L43" s="73"/>
      <c r="M43" s="73"/>
      <c r="N43" s="73"/>
    </row>
    <row r="44" spans="1:14" s="130" customFormat="1" x14ac:dyDescent="0.25">
      <c r="A44" s="88" t="s">
        <v>2949</v>
      </c>
      <c r="B44" s="88" t="s">
        <v>2950</v>
      </c>
      <c r="C44" s="71" t="s">
        <v>1591</v>
      </c>
      <c r="D44" s="100" t="s">
        <v>1591</v>
      </c>
      <c r="E44" s="2"/>
      <c r="F44" s="101" t="str">
        <f>IF(OR('B2. HTT Public Sector Assets'!$C$37=0,C44="[For completion]"),"",C44/'B2. HTT Public Sector Assets'!$C$37)</f>
        <v/>
      </c>
      <c r="G44" s="101" t="str">
        <f>IF(OR('B2. HTT Public Sector Assets'!$C$10=0,D44="[For completion]"),"",D44/'B2. HTT Public Sector Assets'!$C$10)</f>
        <v/>
      </c>
      <c r="H44" s="2"/>
      <c r="I44" s="76"/>
      <c r="J44" s="76"/>
      <c r="K44" s="76"/>
      <c r="L44" s="73"/>
      <c r="M44" s="73"/>
      <c r="N44" s="73"/>
    </row>
    <row r="45" spans="1:14" s="130" customFormat="1" x14ac:dyDescent="0.25">
      <c r="A45" s="88" t="s">
        <v>2951</v>
      </c>
      <c r="B45" s="88" t="s">
        <v>2952</v>
      </c>
      <c r="C45" s="71" t="s">
        <v>1591</v>
      </c>
      <c r="D45" s="100" t="s">
        <v>1591</v>
      </c>
      <c r="E45" s="2"/>
      <c r="F45" s="101" t="str">
        <f>IF(OR('B2. HTT Public Sector Assets'!$C$37=0,C45="[For completion]"),"",C45/'B2. HTT Public Sector Assets'!$C$37)</f>
        <v/>
      </c>
      <c r="G45" s="101" t="str">
        <f>IF(OR('B2. HTT Public Sector Assets'!$C$10=0,D45="[For completion]"),"",D45/'B2. HTT Public Sector Assets'!$C$10)</f>
        <v/>
      </c>
      <c r="H45" s="2"/>
      <c r="I45" s="76"/>
      <c r="J45" s="76"/>
      <c r="K45" s="76"/>
      <c r="L45" s="73"/>
      <c r="M45" s="73"/>
      <c r="N45" s="73"/>
    </row>
    <row r="46" spans="1:14" s="130" customFormat="1" x14ac:dyDescent="0.25">
      <c r="A46" s="88" t="s">
        <v>2953</v>
      </c>
      <c r="B46" s="88" t="s">
        <v>2954</v>
      </c>
      <c r="C46" s="71" t="s">
        <v>1591</v>
      </c>
      <c r="D46" s="71" t="s">
        <v>1591</v>
      </c>
      <c r="E46" s="2"/>
      <c r="F46" s="101" t="str">
        <f>IF(OR('B2. HTT Public Sector Assets'!$C$37=0,C46="[For completion]"),"",C46/'B2. HTT Public Sector Assets'!$C$37)</f>
        <v/>
      </c>
      <c r="G46" s="101" t="str">
        <f>IF(OR('B2. HTT Public Sector Assets'!$C$10=0,D46="[For completion]"),"",D46/'B2. HTT Public Sector Assets'!$C$10)</f>
        <v/>
      </c>
      <c r="H46" s="2"/>
      <c r="I46" s="76"/>
      <c r="J46" s="76"/>
      <c r="K46" s="76"/>
      <c r="L46" s="73"/>
      <c r="M46" s="73"/>
      <c r="N46" s="73"/>
    </row>
    <row r="47" spans="1:14" s="130" customFormat="1" x14ac:dyDescent="0.25">
      <c r="A47" s="88" t="s">
        <v>2955</v>
      </c>
      <c r="B47" s="88" t="s">
        <v>2916</v>
      </c>
      <c r="C47" s="104">
        <f>SUM(C31:C46)</f>
        <v>0</v>
      </c>
      <c r="D47" s="123">
        <f>SUM(D31:D46)</f>
        <v>0</v>
      </c>
      <c r="E47" s="2"/>
      <c r="F47" s="101">
        <f>SUM(F31:F40)</f>
        <v>0</v>
      </c>
      <c r="G47" s="101">
        <f>SUM(G31:G46)</f>
        <v>0</v>
      </c>
      <c r="H47" s="2"/>
      <c r="I47" s="76"/>
      <c r="J47" s="76"/>
      <c r="K47" s="76"/>
      <c r="L47" s="73"/>
      <c r="M47" s="73"/>
      <c r="N47" s="73"/>
    </row>
    <row r="48" spans="1:14" s="130" customFormat="1" x14ac:dyDescent="0.25">
      <c r="A48" s="76"/>
      <c r="B48" s="76"/>
      <c r="C48" s="76"/>
      <c r="D48" s="76"/>
      <c r="E48" s="2"/>
      <c r="F48" s="76"/>
      <c r="G48" s="76"/>
      <c r="H48" s="2"/>
      <c r="I48" s="76"/>
      <c r="J48" s="76"/>
      <c r="K48" s="76"/>
      <c r="L48" s="73"/>
      <c r="M48" s="73"/>
      <c r="N48" s="73"/>
    </row>
    <row r="49" spans="1:14" ht="18.75" x14ac:dyDescent="0.25">
      <c r="A49" s="85"/>
      <c r="B49" s="85" t="s">
        <v>2896</v>
      </c>
      <c r="C49" s="86"/>
      <c r="D49" s="86"/>
      <c r="E49" s="86"/>
      <c r="F49" s="86"/>
      <c r="G49" s="87"/>
      <c r="H49" s="2"/>
      <c r="J49" s="81"/>
      <c r="K49" s="81"/>
      <c r="L49" s="81"/>
      <c r="M49" s="81"/>
    </row>
    <row r="50" spans="1:14" ht="15" customHeight="1" x14ac:dyDescent="0.25">
      <c r="A50" s="93"/>
      <c r="B50" s="92" t="s">
        <v>1588</v>
      </c>
      <c r="C50" s="93"/>
      <c r="D50" s="93"/>
      <c r="E50" s="93"/>
      <c r="F50" s="94"/>
      <c r="G50" s="94"/>
      <c r="H50" s="2"/>
      <c r="J50" s="81"/>
      <c r="K50" s="81"/>
      <c r="L50" s="81"/>
      <c r="M50" s="106"/>
      <c r="N50" s="106"/>
    </row>
    <row r="51" spans="1:14" x14ac:dyDescent="0.25">
      <c r="A51" s="88" t="s">
        <v>2956</v>
      </c>
      <c r="B51" s="88" t="s">
        <v>1590</v>
      </c>
      <c r="C51" s="100" t="s">
        <v>1591</v>
      </c>
      <c r="H51" s="2"/>
    </row>
    <row r="52" spans="1:14" x14ac:dyDescent="0.25">
      <c r="A52" s="88" t="s">
        <v>2957</v>
      </c>
      <c r="B52" s="114" t="s">
        <v>858</v>
      </c>
      <c r="C52" s="100"/>
      <c r="H52" s="2"/>
    </row>
    <row r="53" spans="1:14" x14ac:dyDescent="0.25">
      <c r="A53" s="88" t="s">
        <v>2958</v>
      </c>
      <c r="B53" s="114" t="s">
        <v>860</v>
      </c>
      <c r="C53" s="100"/>
      <c r="H53" s="2"/>
    </row>
    <row r="54" spans="1:14" x14ac:dyDescent="0.25">
      <c r="A54" s="88" t="s">
        <v>2959</v>
      </c>
      <c r="H54" s="2"/>
    </row>
    <row r="55" spans="1:14" x14ac:dyDescent="0.25">
      <c r="A55" s="88" t="s">
        <v>2960</v>
      </c>
      <c r="H55" s="2"/>
    </row>
    <row r="56" spans="1:14" x14ac:dyDescent="0.25">
      <c r="A56" s="88" t="s">
        <v>2961</v>
      </c>
      <c r="H56" s="2"/>
    </row>
    <row r="57" spans="1:14" x14ac:dyDescent="0.25">
      <c r="A57" s="88" t="s">
        <v>2962</v>
      </c>
      <c r="H57" s="2"/>
    </row>
    <row r="58" spans="1:14" x14ac:dyDescent="0.25">
      <c r="A58" s="88" t="s">
        <v>2963</v>
      </c>
      <c r="H58" s="2"/>
    </row>
    <row r="59" spans="1:14" x14ac:dyDescent="0.25">
      <c r="A59" s="93"/>
      <c r="B59" s="93" t="s">
        <v>1599</v>
      </c>
      <c r="C59" s="93" t="s">
        <v>1082</v>
      </c>
      <c r="D59" s="93" t="s">
        <v>1600</v>
      </c>
      <c r="E59" s="93"/>
      <c r="F59" s="93" t="s">
        <v>1601</v>
      </c>
      <c r="G59" s="93" t="s">
        <v>1602</v>
      </c>
      <c r="H59" s="2"/>
      <c r="I59" s="128"/>
      <c r="J59" s="81"/>
      <c r="K59" s="81"/>
      <c r="L59" s="81"/>
      <c r="M59" s="81"/>
      <c r="N59" s="81"/>
    </row>
    <row r="60" spans="1:14" x14ac:dyDescent="0.25">
      <c r="A60" s="88" t="s">
        <v>2964</v>
      </c>
      <c r="B60" s="88" t="s">
        <v>1604</v>
      </c>
      <c r="C60" s="71" t="s">
        <v>1591</v>
      </c>
      <c r="D60" s="81"/>
      <c r="E60" s="81"/>
      <c r="F60" s="106"/>
      <c r="G60" s="106"/>
      <c r="H60" s="2"/>
      <c r="L60" s="81"/>
      <c r="M60" s="106"/>
      <c r="N60" s="106"/>
    </row>
    <row r="61" spans="1:14" x14ac:dyDescent="0.25">
      <c r="A61" s="81"/>
      <c r="B61" s="128"/>
      <c r="C61" s="81"/>
      <c r="D61" s="81"/>
      <c r="E61" s="81"/>
      <c r="F61" s="106"/>
      <c r="G61" s="106"/>
      <c r="H61" s="2"/>
      <c r="I61" s="128"/>
      <c r="J61" s="81"/>
      <c r="K61" s="81"/>
      <c r="L61" s="81"/>
      <c r="M61" s="106"/>
      <c r="N61" s="106"/>
    </row>
    <row r="62" spans="1:14" x14ac:dyDescent="0.25">
      <c r="B62" s="88" t="s">
        <v>1087</v>
      </c>
      <c r="C62" s="81"/>
      <c r="D62" s="81"/>
      <c r="E62" s="81"/>
      <c r="F62" s="106"/>
      <c r="G62" s="106"/>
      <c r="H62" s="2"/>
      <c r="J62" s="81"/>
      <c r="K62" s="81"/>
      <c r="L62" s="81"/>
      <c r="M62" s="106"/>
      <c r="N62" s="106"/>
    </row>
    <row r="63" spans="1:14" x14ac:dyDescent="0.25">
      <c r="A63" s="88" t="s">
        <v>2965</v>
      </c>
      <c r="B63" s="76" t="s">
        <v>1606</v>
      </c>
      <c r="C63" s="71" t="s">
        <v>1591</v>
      </c>
      <c r="D63" s="100" t="s">
        <v>1591</v>
      </c>
      <c r="F63" s="101" t="str">
        <f>IF($C$78=0,"",IF(C63="[for completion]","",C63/$C$78))</f>
        <v/>
      </c>
      <c r="G63" s="101" t="str">
        <f>IF($D$78=0,"",IF(D63="[for completion]","",D63/$D$78))</f>
        <v/>
      </c>
      <c r="H63" s="2"/>
      <c r="M63" s="102"/>
      <c r="N63" s="102"/>
    </row>
    <row r="64" spans="1:14" x14ac:dyDescent="0.25">
      <c r="A64" s="88" t="s">
        <v>2966</v>
      </c>
      <c r="B64" s="76" t="s">
        <v>1608</v>
      </c>
      <c r="C64" s="71" t="s">
        <v>1591</v>
      </c>
      <c r="D64" s="100" t="s">
        <v>1591</v>
      </c>
      <c r="F64" s="101" t="str">
        <f t="shared" ref="F64:F77" si="0">IF($C$78=0,"",IF(C64="[for completion]","",C64/$C$78))</f>
        <v/>
      </c>
      <c r="G64" s="101" t="str">
        <f t="shared" ref="G64:G77" si="1">IF($D$78=0,"",IF(D64="[for completion]","",D64/$D$78))</f>
        <v/>
      </c>
      <c r="H64" s="2"/>
      <c r="M64" s="102"/>
      <c r="N64" s="102"/>
    </row>
    <row r="65" spans="1:14" x14ac:dyDescent="0.25">
      <c r="A65" s="88" t="s">
        <v>2967</v>
      </c>
      <c r="B65" s="76" t="s">
        <v>1610</v>
      </c>
      <c r="C65" s="71" t="s">
        <v>1591</v>
      </c>
      <c r="D65" s="100" t="s">
        <v>1591</v>
      </c>
      <c r="F65" s="101" t="str">
        <f t="shared" si="0"/>
        <v/>
      </c>
      <c r="G65" s="101" t="str">
        <f t="shared" si="1"/>
        <v/>
      </c>
      <c r="H65" s="2"/>
      <c r="M65" s="102"/>
      <c r="N65" s="102"/>
    </row>
    <row r="66" spans="1:14" x14ac:dyDescent="0.25">
      <c r="A66" s="88" t="s">
        <v>2968</v>
      </c>
      <c r="B66" s="76" t="s">
        <v>1612</v>
      </c>
      <c r="C66" s="71" t="s">
        <v>1591</v>
      </c>
      <c r="D66" s="100" t="s">
        <v>1591</v>
      </c>
      <c r="E66" s="99"/>
      <c r="F66" s="101" t="str">
        <f t="shared" si="0"/>
        <v/>
      </c>
      <c r="G66" s="101" t="str">
        <f t="shared" si="1"/>
        <v/>
      </c>
      <c r="H66" s="2"/>
      <c r="L66" s="99"/>
      <c r="M66" s="102"/>
      <c r="N66" s="102"/>
    </row>
    <row r="67" spans="1:14" x14ac:dyDescent="0.25">
      <c r="A67" s="88" t="s">
        <v>2969</v>
      </c>
      <c r="B67" s="76" t="s">
        <v>1614</v>
      </c>
      <c r="C67" s="71" t="s">
        <v>1591</v>
      </c>
      <c r="D67" s="100" t="s">
        <v>1591</v>
      </c>
      <c r="E67" s="99"/>
      <c r="F67" s="101" t="str">
        <f t="shared" si="0"/>
        <v/>
      </c>
      <c r="G67" s="101" t="str">
        <f t="shared" si="1"/>
        <v/>
      </c>
      <c r="H67" s="2"/>
      <c r="L67" s="99"/>
      <c r="M67" s="102"/>
      <c r="N67" s="102"/>
    </row>
    <row r="68" spans="1:14" x14ac:dyDescent="0.25">
      <c r="A68" s="88" t="s">
        <v>2970</v>
      </c>
      <c r="C68" s="71"/>
      <c r="D68" s="100"/>
      <c r="E68" s="99"/>
      <c r="F68" s="101" t="str">
        <f t="shared" si="0"/>
        <v/>
      </c>
      <c r="G68" s="101" t="str">
        <f t="shared" si="1"/>
        <v/>
      </c>
      <c r="H68" s="2"/>
      <c r="L68" s="99"/>
      <c r="M68" s="102"/>
      <c r="N68" s="102"/>
    </row>
    <row r="69" spans="1:14" x14ac:dyDescent="0.25">
      <c r="A69" s="88" t="s">
        <v>2971</v>
      </c>
      <c r="C69" s="71"/>
      <c r="D69" s="100"/>
      <c r="E69" s="99"/>
      <c r="F69" s="101" t="str">
        <f t="shared" si="0"/>
        <v/>
      </c>
      <c r="G69" s="101" t="str">
        <f t="shared" si="1"/>
        <v/>
      </c>
      <c r="H69" s="2"/>
      <c r="L69" s="99"/>
      <c r="M69" s="102"/>
      <c r="N69" s="102"/>
    </row>
    <row r="70" spans="1:14" x14ac:dyDescent="0.25">
      <c r="A70" s="88" t="s">
        <v>2972</v>
      </c>
      <c r="C70" s="71"/>
      <c r="D70" s="100"/>
      <c r="E70" s="99"/>
      <c r="F70" s="101" t="str">
        <f t="shared" si="0"/>
        <v/>
      </c>
      <c r="G70" s="101" t="str">
        <f t="shared" si="1"/>
        <v/>
      </c>
      <c r="H70" s="2"/>
      <c r="L70" s="99"/>
      <c r="M70" s="102"/>
      <c r="N70" s="102"/>
    </row>
    <row r="71" spans="1:14" x14ac:dyDescent="0.25">
      <c r="A71" s="88" t="s">
        <v>2973</v>
      </c>
      <c r="C71" s="71"/>
      <c r="D71" s="100"/>
      <c r="E71" s="99"/>
      <c r="F71" s="101" t="str">
        <f t="shared" si="0"/>
        <v/>
      </c>
      <c r="G71" s="101" t="str">
        <f t="shared" si="1"/>
        <v/>
      </c>
      <c r="H71" s="2"/>
      <c r="L71" s="99"/>
      <c r="M71" s="102"/>
      <c r="N71" s="102"/>
    </row>
    <row r="72" spans="1:14" x14ac:dyDescent="0.25">
      <c r="A72" s="88" t="s">
        <v>2974</v>
      </c>
      <c r="C72" s="71"/>
      <c r="D72" s="100"/>
      <c r="E72" s="99"/>
      <c r="F72" s="101" t="str">
        <f t="shared" si="0"/>
        <v/>
      </c>
      <c r="G72" s="101" t="str">
        <f t="shared" si="1"/>
        <v/>
      </c>
      <c r="H72" s="2"/>
      <c r="L72" s="99"/>
      <c r="M72" s="102"/>
      <c r="N72" s="102"/>
    </row>
    <row r="73" spans="1:14" x14ac:dyDescent="0.25">
      <c r="A73" s="88" t="s">
        <v>2975</v>
      </c>
      <c r="C73" s="71"/>
      <c r="D73" s="100"/>
      <c r="E73" s="99"/>
      <c r="F73" s="101" t="str">
        <f t="shared" si="0"/>
        <v/>
      </c>
      <c r="G73" s="101" t="str">
        <f t="shared" si="1"/>
        <v/>
      </c>
      <c r="H73" s="2"/>
      <c r="L73" s="99"/>
      <c r="M73" s="102"/>
      <c r="N73" s="102"/>
    </row>
    <row r="74" spans="1:14" x14ac:dyDescent="0.25">
      <c r="A74" s="88" t="s">
        <v>2976</v>
      </c>
      <c r="C74" s="71"/>
      <c r="D74" s="100"/>
      <c r="E74" s="99"/>
      <c r="F74" s="101" t="str">
        <f t="shared" si="0"/>
        <v/>
      </c>
      <c r="G74" s="101" t="str">
        <f t="shared" si="1"/>
        <v/>
      </c>
      <c r="H74" s="2"/>
      <c r="L74" s="99"/>
      <c r="M74" s="102"/>
      <c r="N74" s="102"/>
    </row>
    <row r="75" spans="1:14" x14ac:dyDescent="0.25">
      <c r="A75" s="88" t="s">
        <v>2977</v>
      </c>
      <c r="C75" s="71"/>
      <c r="D75" s="100"/>
      <c r="E75" s="99"/>
      <c r="F75" s="101" t="str">
        <f t="shared" si="0"/>
        <v/>
      </c>
      <c r="G75" s="101" t="str">
        <f t="shared" si="1"/>
        <v/>
      </c>
      <c r="H75" s="2"/>
      <c r="L75" s="99"/>
      <c r="M75" s="102"/>
      <c r="N75" s="102"/>
    </row>
    <row r="76" spans="1:14" x14ac:dyDescent="0.25">
      <c r="A76" s="88" t="s">
        <v>2978</v>
      </c>
      <c r="C76" s="71"/>
      <c r="D76" s="100"/>
      <c r="E76" s="99"/>
      <c r="F76" s="101" t="str">
        <f t="shared" si="0"/>
        <v/>
      </c>
      <c r="G76" s="101" t="str">
        <f t="shared" si="1"/>
        <v/>
      </c>
      <c r="H76" s="2"/>
      <c r="L76" s="99"/>
      <c r="M76" s="102"/>
      <c r="N76" s="102"/>
    </row>
    <row r="77" spans="1:14" x14ac:dyDescent="0.25">
      <c r="A77" s="88" t="s">
        <v>2979</v>
      </c>
      <c r="C77" s="71"/>
      <c r="D77" s="100"/>
      <c r="E77" s="99"/>
      <c r="F77" s="101" t="str">
        <f t="shared" si="0"/>
        <v/>
      </c>
      <c r="G77" s="101" t="str">
        <f t="shared" si="1"/>
        <v/>
      </c>
      <c r="H77" s="2"/>
      <c r="L77" s="99"/>
      <c r="M77" s="102"/>
      <c r="N77" s="102"/>
    </row>
    <row r="78" spans="1:14" x14ac:dyDescent="0.25">
      <c r="A78" s="88" t="s">
        <v>2980</v>
      </c>
      <c r="B78" s="103" t="s">
        <v>380</v>
      </c>
      <c r="C78" s="104">
        <f>SUM(C63:C77)</f>
        <v>0</v>
      </c>
      <c r="D78" s="123">
        <f>SUM(D63:D77)</f>
        <v>0</v>
      </c>
      <c r="E78" s="99"/>
      <c r="F78" s="98">
        <f>SUM(F63:F77)</f>
        <v>0</v>
      </c>
      <c r="G78" s="98">
        <f>SUM(G63:G77)</f>
        <v>0</v>
      </c>
      <c r="H78" s="2"/>
      <c r="I78" s="131"/>
      <c r="L78" s="99"/>
      <c r="M78" s="99"/>
      <c r="N78" s="99"/>
    </row>
    <row r="79" spans="1:14" x14ac:dyDescent="0.25">
      <c r="A79" s="93"/>
      <c r="B79" s="92" t="s">
        <v>1626</v>
      </c>
      <c r="C79" s="93" t="s">
        <v>339</v>
      </c>
      <c r="D79" s="93"/>
      <c r="E79" s="93"/>
      <c r="F79" s="93" t="s">
        <v>1601</v>
      </c>
      <c r="G79" s="93"/>
      <c r="H79" s="2"/>
      <c r="I79" s="128"/>
      <c r="J79" s="81"/>
      <c r="K79" s="81"/>
      <c r="L79" s="81"/>
      <c r="M79" s="81"/>
      <c r="N79" s="81"/>
    </row>
    <row r="80" spans="1:14" x14ac:dyDescent="0.25">
      <c r="A80" s="88" t="s">
        <v>2981</v>
      </c>
      <c r="B80" s="88" t="s">
        <v>1628</v>
      </c>
      <c r="C80" s="71" t="s">
        <v>1591</v>
      </c>
      <c r="E80" s="132"/>
      <c r="F80" s="101" t="str">
        <f>IF($C$83=0,"",IF(C80="[for completion]","",C80/$C$83))</f>
        <v/>
      </c>
      <c r="G80" s="100"/>
      <c r="H80" s="2"/>
      <c r="L80" s="132"/>
      <c r="M80" s="102"/>
      <c r="N80" s="100"/>
    </row>
    <row r="81" spans="1:14" x14ac:dyDescent="0.25">
      <c r="A81" s="88" t="s">
        <v>2982</v>
      </c>
      <c r="B81" s="88" t="s">
        <v>1630</v>
      </c>
      <c r="C81" s="71" t="s">
        <v>1591</v>
      </c>
      <c r="E81" s="132"/>
      <c r="F81" s="101" t="str">
        <f>IF($C$83=0,"",IF(C81="[for completion]","",C81/$C$83))</f>
        <v/>
      </c>
      <c r="G81" s="100"/>
      <c r="H81" s="2"/>
      <c r="L81" s="132"/>
      <c r="M81" s="102"/>
      <c r="N81" s="100"/>
    </row>
    <row r="82" spans="1:14" x14ac:dyDescent="0.25">
      <c r="A82" s="88" t="s">
        <v>2983</v>
      </c>
      <c r="B82" s="88" t="s">
        <v>378</v>
      </c>
      <c r="C82" s="71" t="s">
        <v>1591</v>
      </c>
      <c r="E82" s="99"/>
      <c r="F82" s="101" t="str">
        <f>IF($C$83=0,"",IF(C82="[for completion]","",C82/$C$83))</f>
        <v/>
      </c>
      <c r="G82" s="100"/>
      <c r="H82" s="2"/>
      <c r="L82" s="99"/>
      <c r="M82" s="102"/>
      <c r="N82" s="100"/>
    </row>
    <row r="83" spans="1:14" x14ac:dyDescent="0.25">
      <c r="A83" s="88" t="s">
        <v>2984</v>
      </c>
      <c r="B83" s="103" t="s">
        <v>380</v>
      </c>
      <c r="C83" s="104">
        <f>SUM(C80:C82)</f>
        <v>0</v>
      </c>
      <c r="E83" s="99"/>
      <c r="F83" s="98">
        <f>SUM(F80:F82)</f>
        <v>0</v>
      </c>
      <c r="G83" s="100"/>
      <c r="H83" s="2"/>
      <c r="L83" s="99"/>
      <c r="M83" s="102"/>
      <c r="N83" s="100"/>
    </row>
    <row r="84" spans="1:14" x14ac:dyDescent="0.25">
      <c r="A84" s="88" t="s">
        <v>2985</v>
      </c>
      <c r="B84" s="131"/>
      <c r="E84" s="99"/>
      <c r="F84" s="99"/>
      <c r="G84" s="100"/>
      <c r="H84" s="2"/>
      <c r="L84" s="99"/>
      <c r="M84" s="102"/>
      <c r="N84" s="100"/>
    </row>
    <row r="85" spans="1:14" x14ac:dyDescent="0.25">
      <c r="A85" s="88" t="s">
        <v>2986</v>
      </c>
      <c r="B85" s="131"/>
      <c r="E85" s="99"/>
      <c r="F85" s="99"/>
      <c r="G85" s="100"/>
      <c r="H85" s="2"/>
      <c r="L85" s="99"/>
      <c r="M85" s="102"/>
      <c r="N85" s="100"/>
    </row>
    <row r="86" spans="1:14" x14ac:dyDescent="0.25">
      <c r="A86" s="88" t="s">
        <v>2987</v>
      </c>
      <c r="E86" s="99"/>
      <c r="F86" s="102"/>
      <c r="G86" s="100"/>
      <c r="H86" s="2"/>
      <c r="L86" s="99"/>
      <c r="M86" s="102"/>
      <c r="N86" s="100"/>
    </row>
    <row r="87" spans="1:14" x14ac:dyDescent="0.25">
      <c r="A87" s="88" t="s">
        <v>2988</v>
      </c>
      <c r="E87" s="99"/>
      <c r="F87" s="102"/>
      <c r="G87" s="100"/>
      <c r="H87" s="2"/>
      <c r="L87" s="99"/>
      <c r="M87" s="102"/>
      <c r="N87" s="100"/>
    </row>
    <row r="88" spans="1:14" x14ac:dyDescent="0.25">
      <c r="A88" s="88" t="s">
        <v>2989</v>
      </c>
      <c r="E88" s="99"/>
      <c r="F88" s="102"/>
      <c r="G88" s="100"/>
      <c r="H88" s="2"/>
      <c r="L88" s="99"/>
      <c r="M88" s="102"/>
      <c r="N88" s="100"/>
    </row>
    <row r="89" spans="1:14" ht="15" customHeight="1" x14ac:dyDescent="0.25">
      <c r="A89" s="93"/>
      <c r="B89" s="92" t="s">
        <v>876</v>
      </c>
      <c r="C89" s="93" t="s">
        <v>1601</v>
      </c>
      <c r="D89" s="93"/>
      <c r="E89" s="93"/>
      <c r="F89" s="94"/>
      <c r="G89" s="94"/>
      <c r="H89" s="2"/>
      <c r="I89" s="128"/>
      <c r="J89" s="81"/>
      <c r="K89" s="81"/>
      <c r="L89" s="81"/>
      <c r="M89" s="106"/>
      <c r="N89" s="106"/>
    </row>
    <row r="90" spans="1:14" x14ac:dyDescent="0.25">
      <c r="A90" s="88" t="s">
        <v>2990</v>
      </c>
      <c r="B90" s="171" t="s">
        <v>878</v>
      </c>
      <c r="C90" s="172">
        <f>SUM(C91:C117)</f>
        <v>0</v>
      </c>
      <c r="G90" s="76"/>
      <c r="H90" s="2"/>
      <c r="I90" s="81"/>
      <c r="N90" s="76"/>
    </row>
    <row r="91" spans="1:14" x14ac:dyDescent="0.25">
      <c r="A91" s="88" t="s">
        <v>2991</v>
      </c>
      <c r="B91" s="88" t="s">
        <v>881</v>
      </c>
      <c r="C91" s="97" t="s">
        <v>1591</v>
      </c>
      <c r="G91" s="76"/>
      <c r="H91" s="2"/>
      <c r="N91" s="76"/>
    </row>
    <row r="92" spans="1:14" x14ac:dyDescent="0.25">
      <c r="A92" s="88" t="s">
        <v>2992</v>
      </c>
      <c r="B92" s="88" t="s">
        <v>883</v>
      </c>
      <c r="C92" s="97" t="s">
        <v>1591</v>
      </c>
      <c r="G92" s="76"/>
      <c r="H92" s="2"/>
      <c r="N92" s="76"/>
    </row>
    <row r="93" spans="1:14" x14ac:dyDescent="0.25">
      <c r="A93" s="88" t="s">
        <v>2993</v>
      </c>
      <c r="B93" s="88" t="s">
        <v>885</v>
      </c>
      <c r="C93" s="97" t="s">
        <v>1591</v>
      </c>
      <c r="G93" s="76"/>
      <c r="H93" s="2"/>
      <c r="N93" s="76"/>
    </row>
    <row r="94" spans="1:14" x14ac:dyDescent="0.25">
      <c r="A94" s="88" t="s">
        <v>2994</v>
      </c>
      <c r="B94" s="88" t="s">
        <v>887</v>
      </c>
      <c r="C94" s="97" t="s">
        <v>1591</v>
      </c>
      <c r="G94" s="76"/>
      <c r="H94" s="2"/>
      <c r="N94" s="76"/>
    </row>
    <row r="95" spans="1:14" x14ac:dyDescent="0.25">
      <c r="A95" s="88" t="s">
        <v>2995</v>
      </c>
      <c r="B95" s="88" t="s">
        <v>889</v>
      </c>
      <c r="C95" s="97" t="s">
        <v>1591</v>
      </c>
      <c r="G95" s="76"/>
      <c r="H95" s="2"/>
      <c r="N95" s="76"/>
    </row>
    <row r="96" spans="1:14" x14ac:dyDescent="0.25">
      <c r="A96" s="88" t="s">
        <v>2996</v>
      </c>
      <c r="B96" s="88" t="s">
        <v>891</v>
      </c>
      <c r="C96" s="97" t="s">
        <v>1591</v>
      </c>
      <c r="G96" s="76"/>
      <c r="H96" s="2"/>
      <c r="N96" s="76"/>
    </row>
    <row r="97" spans="1:14" x14ac:dyDescent="0.25">
      <c r="A97" s="88" t="s">
        <v>2997</v>
      </c>
      <c r="B97" s="88" t="s">
        <v>893</v>
      </c>
      <c r="C97" s="97" t="s">
        <v>1591</v>
      </c>
      <c r="G97" s="76"/>
      <c r="H97" s="2"/>
      <c r="N97" s="76"/>
    </row>
    <row r="98" spans="1:14" x14ac:dyDescent="0.25">
      <c r="A98" s="88" t="s">
        <v>2998</v>
      </c>
      <c r="B98" s="88" t="s">
        <v>895</v>
      </c>
      <c r="C98" s="97" t="s">
        <v>1591</v>
      </c>
      <c r="G98" s="76"/>
      <c r="H98" s="2"/>
      <c r="N98" s="76"/>
    </row>
    <row r="99" spans="1:14" x14ac:dyDescent="0.25">
      <c r="A99" s="88" t="s">
        <v>2999</v>
      </c>
      <c r="B99" s="88" t="s">
        <v>897</v>
      </c>
      <c r="C99" s="97" t="s">
        <v>1591</v>
      </c>
      <c r="G99" s="76"/>
      <c r="H99" s="2"/>
      <c r="N99" s="76"/>
    </row>
    <row r="100" spans="1:14" x14ac:dyDescent="0.25">
      <c r="A100" s="88" t="s">
        <v>3000</v>
      </c>
      <c r="B100" s="88" t="s">
        <v>899</v>
      </c>
      <c r="C100" s="97" t="s">
        <v>1591</v>
      </c>
      <c r="G100" s="76"/>
      <c r="H100" s="2"/>
      <c r="N100" s="76"/>
    </row>
    <row r="101" spans="1:14" x14ac:dyDescent="0.25">
      <c r="A101" s="88" t="s">
        <v>3001</v>
      </c>
      <c r="B101" s="88" t="s">
        <v>901</v>
      </c>
      <c r="C101" s="97" t="s">
        <v>1591</v>
      </c>
      <c r="G101" s="76"/>
      <c r="H101" s="2"/>
      <c r="N101" s="76"/>
    </row>
    <row r="102" spans="1:14" x14ac:dyDescent="0.25">
      <c r="A102" s="88" t="s">
        <v>3002</v>
      </c>
      <c r="B102" s="88" t="s">
        <v>903</v>
      </c>
      <c r="C102" s="97" t="s">
        <v>1591</v>
      </c>
      <c r="G102" s="76"/>
      <c r="H102" s="2"/>
      <c r="N102" s="76"/>
    </row>
    <row r="103" spans="1:14" x14ac:dyDescent="0.25">
      <c r="A103" s="88" t="s">
        <v>3003</v>
      </c>
      <c r="B103" s="88" t="s">
        <v>905</v>
      </c>
      <c r="C103" s="97" t="s">
        <v>1591</v>
      </c>
      <c r="G103" s="76"/>
      <c r="H103" s="2"/>
      <c r="N103" s="76"/>
    </row>
    <row r="104" spans="1:14" x14ac:dyDescent="0.25">
      <c r="A104" s="88" t="s">
        <v>3004</v>
      </c>
      <c r="B104" s="88" t="s">
        <v>907</v>
      </c>
      <c r="C104" s="97" t="s">
        <v>1591</v>
      </c>
      <c r="G104" s="76"/>
      <c r="H104" s="2"/>
      <c r="N104" s="76"/>
    </row>
    <row r="105" spans="1:14" x14ac:dyDescent="0.25">
      <c r="A105" s="88" t="s">
        <v>3005</v>
      </c>
      <c r="B105" s="88" t="s">
        <v>909</v>
      </c>
      <c r="C105" s="97" t="s">
        <v>1591</v>
      </c>
      <c r="G105" s="76"/>
      <c r="H105" s="2"/>
      <c r="N105" s="76"/>
    </row>
    <row r="106" spans="1:14" x14ac:dyDescent="0.25">
      <c r="A106" s="88" t="s">
        <v>3006</v>
      </c>
      <c r="B106" s="88" t="s">
        <v>911</v>
      </c>
      <c r="C106" s="97" t="s">
        <v>1591</v>
      </c>
      <c r="G106" s="76"/>
      <c r="H106" s="2"/>
      <c r="N106" s="76"/>
    </row>
    <row r="107" spans="1:14" x14ac:dyDescent="0.25">
      <c r="A107" s="88" t="s">
        <v>3007</v>
      </c>
      <c r="B107" s="88" t="s">
        <v>913</v>
      </c>
      <c r="C107" s="97" t="s">
        <v>1591</v>
      </c>
      <c r="G107" s="76"/>
      <c r="H107" s="2"/>
      <c r="N107" s="76"/>
    </row>
    <row r="108" spans="1:14" x14ac:dyDescent="0.25">
      <c r="A108" s="88" t="s">
        <v>3008</v>
      </c>
      <c r="B108" s="88" t="s">
        <v>915</v>
      </c>
      <c r="C108" s="97" t="s">
        <v>1591</v>
      </c>
      <c r="G108" s="76"/>
      <c r="H108" s="2"/>
      <c r="N108" s="76"/>
    </row>
    <row r="109" spans="1:14" x14ac:dyDescent="0.25">
      <c r="A109" s="88" t="s">
        <v>3009</v>
      </c>
      <c r="B109" s="88" t="s">
        <v>917</v>
      </c>
      <c r="C109" s="97" t="s">
        <v>1591</v>
      </c>
      <c r="G109" s="76"/>
      <c r="H109" s="2"/>
      <c r="N109" s="76"/>
    </row>
    <row r="110" spans="1:14" x14ac:dyDescent="0.25">
      <c r="A110" s="88" t="s">
        <v>3010</v>
      </c>
      <c r="B110" s="88" t="s">
        <v>919</v>
      </c>
      <c r="C110" s="97" t="s">
        <v>1591</v>
      </c>
      <c r="G110" s="76"/>
      <c r="H110" s="2"/>
      <c r="N110" s="76"/>
    </row>
    <row r="111" spans="1:14" x14ac:dyDescent="0.25">
      <c r="A111" s="88" t="s">
        <v>3011</v>
      </c>
      <c r="B111" s="88" t="s">
        <v>921</v>
      </c>
      <c r="C111" s="97" t="s">
        <v>1591</v>
      </c>
      <c r="G111" s="76"/>
      <c r="H111" s="2"/>
      <c r="N111" s="76"/>
    </row>
    <row r="112" spans="1:14" x14ac:dyDescent="0.25">
      <c r="A112" s="88" t="s">
        <v>3012</v>
      </c>
      <c r="B112" s="88" t="s">
        <v>923</v>
      </c>
      <c r="C112" s="97" t="s">
        <v>1591</v>
      </c>
      <c r="G112" s="76"/>
      <c r="H112" s="2"/>
      <c r="N112" s="76"/>
    </row>
    <row r="113" spans="1:14" x14ac:dyDescent="0.25">
      <c r="A113" s="88" t="s">
        <v>3013</v>
      </c>
      <c r="B113" s="88" t="s">
        <v>925</v>
      </c>
      <c r="C113" s="97" t="s">
        <v>1591</v>
      </c>
      <c r="G113" s="76"/>
      <c r="H113" s="2"/>
      <c r="N113" s="76"/>
    </row>
    <row r="114" spans="1:14" x14ac:dyDescent="0.25">
      <c r="A114" s="88" t="s">
        <v>3014</v>
      </c>
      <c r="B114" s="88" t="s">
        <v>927</v>
      </c>
      <c r="C114" s="97" t="s">
        <v>1591</v>
      </c>
      <c r="G114" s="76"/>
      <c r="H114" s="2"/>
      <c r="N114" s="76"/>
    </row>
    <row r="115" spans="1:14" x14ac:dyDescent="0.25">
      <c r="A115" s="88" t="s">
        <v>3015</v>
      </c>
      <c r="B115" s="88" t="s">
        <v>929</v>
      </c>
      <c r="C115" s="97" t="s">
        <v>1591</v>
      </c>
      <c r="G115" s="76"/>
      <c r="H115" s="2"/>
      <c r="N115" s="76"/>
    </row>
    <row r="116" spans="1:14" x14ac:dyDescent="0.25">
      <c r="A116" s="88" t="s">
        <v>3016</v>
      </c>
      <c r="B116" s="88" t="s">
        <v>163</v>
      </c>
      <c r="C116" s="97" t="s">
        <v>1591</v>
      </c>
      <c r="G116" s="76"/>
      <c r="H116" s="2"/>
      <c r="N116" s="76"/>
    </row>
    <row r="117" spans="1:14" x14ac:dyDescent="0.25">
      <c r="A117" s="88" t="s">
        <v>3017</v>
      </c>
      <c r="B117" s="88" t="s">
        <v>932</v>
      </c>
      <c r="C117" s="97" t="s">
        <v>1591</v>
      </c>
      <c r="G117" s="76"/>
      <c r="H117" s="2"/>
      <c r="N117" s="76"/>
    </row>
    <row r="118" spans="1:14" x14ac:dyDescent="0.25">
      <c r="A118" s="88" t="s">
        <v>3018</v>
      </c>
      <c r="B118" s="171" t="s">
        <v>581</v>
      </c>
      <c r="C118" s="172">
        <f>SUM(C119:C121)</f>
        <v>0</v>
      </c>
      <c r="G118" s="76"/>
      <c r="H118" s="2"/>
      <c r="I118" s="81"/>
      <c r="N118" s="76"/>
    </row>
    <row r="119" spans="1:14" x14ac:dyDescent="0.25">
      <c r="A119" s="88" t="s">
        <v>3019</v>
      </c>
      <c r="B119" s="88" t="s">
        <v>935</v>
      </c>
      <c r="C119" s="97" t="s">
        <v>1591</v>
      </c>
      <c r="G119" s="76"/>
      <c r="H119" s="2"/>
      <c r="N119" s="76"/>
    </row>
    <row r="120" spans="1:14" x14ac:dyDescent="0.25">
      <c r="A120" s="88" t="s">
        <v>3020</v>
      </c>
      <c r="B120" s="88" t="s">
        <v>937</v>
      </c>
      <c r="C120" s="97" t="s">
        <v>1591</v>
      </c>
      <c r="G120" s="76"/>
      <c r="H120" s="2"/>
      <c r="N120" s="76"/>
    </row>
    <row r="121" spans="1:14" x14ac:dyDescent="0.25">
      <c r="A121" s="88" t="s">
        <v>3021</v>
      </c>
      <c r="B121" s="88" t="s">
        <v>939</v>
      </c>
      <c r="C121" s="97" t="s">
        <v>1591</v>
      </c>
      <c r="G121" s="76"/>
      <c r="H121" s="2"/>
      <c r="N121" s="76"/>
    </row>
    <row r="122" spans="1:14" x14ac:dyDescent="0.25">
      <c r="A122" s="88" t="s">
        <v>3022</v>
      </c>
      <c r="B122" s="171" t="s">
        <v>378</v>
      </c>
      <c r="C122" s="172">
        <f>SUM(C123:C133)</f>
        <v>0</v>
      </c>
      <c r="G122" s="76"/>
      <c r="H122" s="2"/>
      <c r="I122" s="81"/>
      <c r="N122" s="76"/>
    </row>
    <row r="123" spans="1:14" x14ac:dyDescent="0.25">
      <c r="A123" s="88" t="s">
        <v>3023</v>
      </c>
      <c r="B123" s="88" t="s">
        <v>583</v>
      </c>
      <c r="C123" s="97" t="s">
        <v>1591</v>
      </c>
      <c r="G123" s="76"/>
      <c r="H123" s="2"/>
      <c r="N123" s="76"/>
    </row>
    <row r="124" spans="1:14" x14ac:dyDescent="0.25">
      <c r="A124" s="88" t="s">
        <v>3024</v>
      </c>
      <c r="B124" s="88" t="s">
        <v>585</v>
      </c>
      <c r="C124" s="97" t="s">
        <v>1591</v>
      </c>
      <c r="G124" s="76"/>
      <c r="H124" s="2"/>
      <c r="N124" s="76"/>
    </row>
    <row r="125" spans="1:14" x14ac:dyDescent="0.25">
      <c r="A125" s="88" t="s">
        <v>3025</v>
      </c>
      <c r="B125" s="88" t="s">
        <v>587</v>
      </c>
      <c r="C125" s="97" t="s">
        <v>1591</v>
      </c>
      <c r="G125" s="76"/>
      <c r="H125" s="2"/>
      <c r="N125" s="76"/>
    </row>
    <row r="126" spans="1:14" x14ac:dyDescent="0.25">
      <c r="A126" s="88" t="s">
        <v>3026</v>
      </c>
      <c r="B126" s="88" t="s">
        <v>589</v>
      </c>
      <c r="C126" s="97" t="s">
        <v>1591</v>
      </c>
      <c r="G126" s="76"/>
      <c r="H126" s="2"/>
      <c r="N126" s="76"/>
    </row>
    <row r="127" spans="1:14" x14ac:dyDescent="0.25">
      <c r="A127" s="88" t="s">
        <v>3027</v>
      </c>
      <c r="B127" s="88" t="s">
        <v>591</v>
      </c>
      <c r="C127" s="97" t="s">
        <v>1591</v>
      </c>
      <c r="G127" s="76"/>
      <c r="H127" s="2"/>
      <c r="N127" s="76"/>
    </row>
    <row r="128" spans="1:14" x14ac:dyDescent="0.25">
      <c r="A128" s="88" t="s">
        <v>3028</v>
      </c>
      <c r="B128" s="88" t="s">
        <v>593</v>
      </c>
      <c r="C128" s="97" t="s">
        <v>1591</v>
      </c>
      <c r="G128" s="76"/>
      <c r="H128" s="2"/>
      <c r="N128" s="76"/>
    </row>
    <row r="129" spans="1:14" x14ac:dyDescent="0.25">
      <c r="A129" s="88" t="s">
        <v>3029</v>
      </c>
      <c r="B129" s="88" t="s">
        <v>595</v>
      </c>
      <c r="C129" s="97" t="s">
        <v>1591</v>
      </c>
      <c r="G129" s="76"/>
      <c r="H129" s="2"/>
      <c r="N129" s="76"/>
    </row>
    <row r="130" spans="1:14" x14ac:dyDescent="0.25">
      <c r="A130" s="88" t="s">
        <v>3030</v>
      </c>
      <c r="B130" s="88" t="s">
        <v>597</v>
      </c>
      <c r="C130" s="97" t="s">
        <v>1591</v>
      </c>
      <c r="G130" s="76"/>
      <c r="H130" s="2"/>
      <c r="N130" s="76"/>
    </row>
    <row r="131" spans="1:14" x14ac:dyDescent="0.25">
      <c r="A131" s="88" t="s">
        <v>3031</v>
      </c>
      <c r="B131" s="88" t="s">
        <v>599</v>
      </c>
      <c r="C131" s="97" t="s">
        <v>1591</v>
      </c>
      <c r="G131" s="76"/>
      <c r="H131" s="2"/>
      <c r="N131" s="76"/>
    </row>
    <row r="132" spans="1:14" x14ac:dyDescent="0.25">
      <c r="A132" s="88" t="s">
        <v>3032</v>
      </c>
      <c r="B132" s="88" t="s">
        <v>601</v>
      </c>
      <c r="C132" s="97" t="s">
        <v>1591</v>
      </c>
      <c r="G132" s="76"/>
      <c r="H132" s="2"/>
      <c r="N132" s="76"/>
    </row>
    <row r="133" spans="1:14" x14ac:dyDescent="0.25">
      <c r="A133" s="88" t="s">
        <v>3033</v>
      </c>
      <c r="B133" s="88" t="s">
        <v>378</v>
      </c>
      <c r="C133" s="97" t="s">
        <v>1591</v>
      </c>
      <c r="G133" s="76"/>
      <c r="H133" s="2"/>
      <c r="N133" s="76"/>
    </row>
    <row r="134" spans="1:14" x14ac:dyDescent="0.25">
      <c r="A134" s="88" t="s">
        <v>3034</v>
      </c>
      <c r="B134" s="105" t="s">
        <v>382</v>
      </c>
      <c r="C134" s="97"/>
      <c r="G134" s="76"/>
      <c r="H134" s="2"/>
      <c r="N134" s="76"/>
    </row>
    <row r="135" spans="1:14" x14ac:dyDescent="0.25">
      <c r="A135" s="88" t="s">
        <v>3035</v>
      </c>
      <c r="B135" s="105" t="s">
        <v>382</v>
      </c>
      <c r="C135" s="97"/>
      <c r="G135" s="76"/>
      <c r="H135" s="2"/>
      <c r="N135" s="76"/>
    </row>
    <row r="136" spans="1:14" x14ac:dyDescent="0.25">
      <c r="A136" s="88" t="s">
        <v>3036</v>
      </c>
      <c r="B136" s="105" t="s">
        <v>382</v>
      </c>
      <c r="C136" s="97"/>
      <c r="G136" s="76"/>
      <c r="H136" s="2"/>
      <c r="N136" s="76"/>
    </row>
    <row r="137" spans="1:14" x14ac:dyDescent="0.25">
      <c r="A137" s="88" t="s">
        <v>3037</v>
      </c>
      <c r="B137" s="105" t="s">
        <v>382</v>
      </c>
      <c r="C137" s="97"/>
      <c r="G137" s="76"/>
      <c r="H137" s="2"/>
      <c r="N137" s="76"/>
    </row>
    <row r="138" spans="1:14" x14ac:dyDescent="0.25">
      <c r="A138" s="88" t="s">
        <v>3038</v>
      </c>
      <c r="B138" s="105" t="s">
        <v>382</v>
      </c>
      <c r="C138" s="97"/>
      <c r="G138" s="76"/>
      <c r="H138" s="2"/>
      <c r="N138" s="76"/>
    </row>
    <row r="139" spans="1:14" x14ac:dyDescent="0.25">
      <c r="A139" s="88" t="s">
        <v>3039</v>
      </c>
      <c r="B139" s="105" t="s">
        <v>382</v>
      </c>
      <c r="C139" s="97"/>
      <c r="G139" s="76"/>
      <c r="H139" s="2"/>
      <c r="N139" s="76"/>
    </row>
    <row r="140" spans="1:14" x14ac:dyDescent="0.25">
      <c r="A140" s="88" t="s">
        <v>3040</v>
      </c>
      <c r="B140" s="105" t="s">
        <v>382</v>
      </c>
      <c r="C140" s="97"/>
      <c r="G140" s="76"/>
      <c r="H140" s="2"/>
      <c r="N140" s="76"/>
    </row>
    <row r="141" spans="1:14" x14ac:dyDescent="0.25">
      <c r="A141" s="88" t="s">
        <v>3041</v>
      </c>
      <c r="B141" s="105" t="s">
        <v>382</v>
      </c>
      <c r="C141" s="97"/>
      <c r="G141" s="76"/>
      <c r="H141" s="2"/>
      <c r="N141" s="76"/>
    </row>
    <row r="142" spans="1:14" x14ac:dyDescent="0.25">
      <c r="A142" s="88" t="s">
        <v>3042</v>
      </c>
      <c r="B142" s="105" t="s">
        <v>382</v>
      </c>
      <c r="C142" s="97"/>
      <c r="G142" s="76"/>
      <c r="H142" s="2"/>
      <c r="N142" s="76"/>
    </row>
    <row r="143" spans="1:14" x14ac:dyDescent="0.25">
      <c r="A143" s="88" t="s">
        <v>3043</v>
      </c>
      <c r="B143" s="105" t="s">
        <v>382</v>
      </c>
      <c r="C143" s="97"/>
      <c r="G143" s="76"/>
      <c r="H143" s="2"/>
      <c r="N143" s="76"/>
    </row>
    <row r="144" spans="1:14" ht="15" customHeight="1" x14ac:dyDescent="0.25">
      <c r="A144" s="93"/>
      <c r="B144" s="133" t="s">
        <v>1692</v>
      </c>
      <c r="C144" s="174" t="s">
        <v>1601</v>
      </c>
      <c r="D144" s="93"/>
      <c r="E144" s="93"/>
      <c r="F144" s="93"/>
      <c r="G144" s="94"/>
      <c r="H144" s="2"/>
      <c r="I144" s="128"/>
      <c r="J144" s="81"/>
      <c r="K144" s="81"/>
      <c r="L144" s="81"/>
      <c r="M144" s="81"/>
      <c r="N144" s="106"/>
    </row>
    <row r="145" spans="1:14" x14ac:dyDescent="0.25">
      <c r="A145" s="88" t="s">
        <v>3044</v>
      </c>
      <c r="B145" s="76" t="s">
        <v>966</v>
      </c>
      <c r="C145" s="97" t="s">
        <v>1591</v>
      </c>
      <c r="G145" s="76"/>
      <c r="H145" s="2"/>
      <c r="N145" s="76"/>
    </row>
    <row r="146" spans="1:14" x14ac:dyDescent="0.25">
      <c r="A146" s="88" t="s">
        <v>3045</v>
      </c>
      <c r="B146" s="76" t="s">
        <v>968</v>
      </c>
      <c r="C146" s="97" t="s">
        <v>1591</v>
      </c>
      <c r="G146" s="76"/>
      <c r="H146" s="2"/>
      <c r="N146" s="76"/>
    </row>
    <row r="147" spans="1:14" x14ac:dyDescent="0.25">
      <c r="A147" s="88" t="s">
        <v>3046</v>
      </c>
      <c r="B147" s="76" t="s">
        <v>970</v>
      </c>
      <c r="C147" s="97" t="s">
        <v>1591</v>
      </c>
      <c r="G147" s="76"/>
      <c r="H147" s="2"/>
      <c r="N147" s="76"/>
    </row>
    <row r="148" spans="1:14" x14ac:dyDescent="0.25">
      <c r="A148" s="88" t="s">
        <v>3047</v>
      </c>
      <c r="B148" s="76" t="s">
        <v>972</v>
      </c>
      <c r="C148" s="97" t="s">
        <v>1591</v>
      </c>
      <c r="G148" s="76"/>
      <c r="H148" s="2"/>
      <c r="N148" s="76"/>
    </row>
    <row r="149" spans="1:14" x14ac:dyDescent="0.25">
      <c r="A149" s="88" t="s">
        <v>3048</v>
      </c>
      <c r="B149" s="76" t="s">
        <v>1698</v>
      </c>
      <c r="C149" s="97" t="s">
        <v>1591</v>
      </c>
      <c r="G149" s="76"/>
      <c r="H149" s="2"/>
      <c r="N149" s="76"/>
    </row>
    <row r="150" spans="1:14" x14ac:dyDescent="0.25">
      <c r="A150" s="88" t="s">
        <v>3049</v>
      </c>
      <c r="B150" s="76" t="s">
        <v>976</v>
      </c>
      <c r="C150" s="97" t="s">
        <v>1591</v>
      </c>
      <c r="G150" s="76"/>
      <c r="H150" s="2"/>
      <c r="N150" s="76"/>
    </row>
    <row r="151" spans="1:14" x14ac:dyDescent="0.25">
      <c r="A151" s="88" t="s">
        <v>3050</v>
      </c>
      <c r="B151" s="76" t="s">
        <v>978</v>
      </c>
      <c r="C151" s="97" t="s">
        <v>1591</v>
      </c>
      <c r="G151" s="76"/>
      <c r="H151" s="2"/>
      <c r="N151" s="76"/>
    </row>
    <row r="152" spans="1:14" x14ac:dyDescent="0.25">
      <c r="A152" s="88" t="s">
        <v>3051</v>
      </c>
      <c r="B152" s="76" t="s">
        <v>980</v>
      </c>
      <c r="C152" s="97" t="s">
        <v>1591</v>
      </c>
      <c r="G152" s="76"/>
      <c r="H152" s="2"/>
      <c r="N152" s="76"/>
    </row>
    <row r="153" spans="1:14" x14ac:dyDescent="0.25">
      <c r="A153" s="88" t="s">
        <v>3052</v>
      </c>
      <c r="B153" s="76" t="s">
        <v>982</v>
      </c>
      <c r="C153" s="97" t="s">
        <v>1591</v>
      </c>
      <c r="G153" s="76"/>
      <c r="H153" s="2"/>
      <c r="N153" s="76"/>
    </row>
    <row r="154" spans="1:14" x14ac:dyDescent="0.25">
      <c r="A154" s="88" t="s">
        <v>3053</v>
      </c>
      <c r="B154" s="76" t="s">
        <v>984</v>
      </c>
      <c r="C154" s="97" t="s">
        <v>1591</v>
      </c>
      <c r="G154" s="76"/>
      <c r="H154" s="2"/>
      <c r="N154" s="76"/>
    </row>
    <row r="155" spans="1:14" x14ac:dyDescent="0.25">
      <c r="A155" s="88" t="s">
        <v>3054</v>
      </c>
      <c r="B155" s="76" t="s">
        <v>986</v>
      </c>
      <c r="C155" s="97" t="s">
        <v>1591</v>
      </c>
      <c r="G155" s="76"/>
      <c r="H155" s="2"/>
      <c r="N155" s="76"/>
    </row>
    <row r="156" spans="1:14" x14ac:dyDescent="0.25">
      <c r="A156" s="88" t="s">
        <v>3055</v>
      </c>
      <c r="B156" s="76" t="s">
        <v>988</v>
      </c>
      <c r="C156" s="97" t="s">
        <v>1591</v>
      </c>
      <c r="G156" s="76"/>
      <c r="H156" s="2"/>
      <c r="N156" s="76"/>
    </row>
    <row r="157" spans="1:14" x14ac:dyDescent="0.25">
      <c r="A157" s="88" t="s">
        <v>3056</v>
      </c>
      <c r="B157" s="76" t="s">
        <v>990</v>
      </c>
      <c r="C157" s="97" t="s">
        <v>1591</v>
      </c>
      <c r="G157" s="76"/>
      <c r="H157" s="2"/>
      <c r="N157" s="76"/>
    </row>
    <row r="158" spans="1:14" x14ac:dyDescent="0.25">
      <c r="A158" s="88" t="s">
        <v>3057</v>
      </c>
      <c r="B158" s="76" t="s">
        <v>992</v>
      </c>
      <c r="C158" s="97" t="s">
        <v>1591</v>
      </c>
      <c r="G158" s="76"/>
      <c r="H158" s="2"/>
      <c r="N158" s="76"/>
    </row>
    <row r="159" spans="1:14" x14ac:dyDescent="0.25">
      <c r="A159" s="88" t="s">
        <v>3058</v>
      </c>
      <c r="B159" s="76" t="s">
        <v>994</v>
      </c>
      <c r="C159" s="97" t="s">
        <v>1591</v>
      </c>
      <c r="G159" s="76"/>
      <c r="H159" s="2"/>
      <c r="N159" s="76"/>
    </row>
    <row r="160" spans="1:14" x14ac:dyDescent="0.25">
      <c r="A160" s="88" t="s">
        <v>3059</v>
      </c>
      <c r="B160" s="76" t="s">
        <v>996</v>
      </c>
      <c r="C160" s="97" t="s">
        <v>1591</v>
      </c>
      <c r="G160" s="76"/>
      <c r="H160" s="2"/>
      <c r="N160" s="76"/>
    </row>
    <row r="161" spans="1:14" x14ac:dyDescent="0.25">
      <c r="A161" s="88" t="s">
        <v>3060</v>
      </c>
      <c r="B161" s="76" t="s">
        <v>998</v>
      </c>
      <c r="C161" s="97" t="s">
        <v>1591</v>
      </c>
      <c r="G161" s="76"/>
      <c r="H161" s="2"/>
      <c r="N161" s="76"/>
    </row>
    <row r="162" spans="1:14" x14ac:dyDescent="0.25">
      <c r="A162" s="88" t="s">
        <v>3061</v>
      </c>
      <c r="B162" s="76" t="s">
        <v>1000</v>
      </c>
      <c r="C162" s="97" t="s">
        <v>1591</v>
      </c>
      <c r="G162" s="76"/>
      <c r="H162" s="2"/>
      <c r="N162" s="76"/>
    </row>
    <row r="163" spans="1:14" x14ac:dyDescent="0.25">
      <c r="A163" s="88" t="s">
        <v>3062</v>
      </c>
      <c r="B163" s="76" t="s">
        <v>1002</v>
      </c>
      <c r="C163" s="97" t="s">
        <v>1591</v>
      </c>
      <c r="G163" s="76"/>
      <c r="H163" s="2"/>
      <c r="N163" s="76"/>
    </row>
    <row r="164" spans="1:14" x14ac:dyDescent="0.25">
      <c r="A164" s="88" t="s">
        <v>3063</v>
      </c>
      <c r="B164" s="76" t="s">
        <v>1004</v>
      </c>
      <c r="C164" s="97" t="s">
        <v>1591</v>
      </c>
      <c r="G164" s="76"/>
      <c r="H164" s="2"/>
      <c r="N164" s="76"/>
    </row>
    <row r="165" spans="1:14" x14ac:dyDescent="0.25">
      <c r="A165" s="88" t="s">
        <v>3064</v>
      </c>
      <c r="C165" s="97"/>
      <c r="G165" s="76"/>
      <c r="H165" s="2"/>
      <c r="N165" s="76"/>
    </row>
    <row r="166" spans="1:14" x14ac:dyDescent="0.25">
      <c r="A166" s="88" t="s">
        <v>3065</v>
      </c>
      <c r="C166" s="97"/>
      <c r="G166" s="76"/>
      <c r="H166" s="2"/>
      <c r="N166" s="76"/>
    </row>
    <row r="167" spans="1:14" x14ac:dyDescent="0.25">
      <c r="A167" s="88" t="s">
        <v>3066</v>
      </c>
      <c r="C167" s="97"/>
      <c r="G167" s="76"/>
      <c r="H167" s="2"/>
      <c r="N167" s="76"/>
    </row>
    <row r="168" spans="1:14" x14ac:dyDescent="0.25">
      <c r="A168" s="88" t="s">
        <v>3067</v>
      </c>
      <c r="C168" s="97"/>
      <c r="G168" s="76"/>
      <c r="H168" s="2"/>
      <c r="N168" s="76"/>
    </row>
    <row r="169" spans="1:14" x14ac:dyDescent="0.25">
      <c r="A169" s="88" t="s">
        <v>3068</v>
      </c>
      <c r="G169" s="76"/>
      <c r="H169" s="2"/>
      <c r="N169" s="76"/>
    </row>
    <row r="170" spans="1:14" x14ac:dyDescent="0.25">
      <c r="A170" s="93"/>
      <c r="B170" s="92" t="s">
        <v>1034</v>
      </c>
      <c r="C170" s="93" t="s">
        <v>1601</v>
      </c>
      <c r="D170" s="93"/>
      <c r="E170" s="93"/>
      <c r="F170" s="94"/>
      <c r="G170" s="94"/>
      <c r="H170" s="2"/>
      <c r="I170" s="128"/>
      <c r="J170" s="81"/>
      <c r="K170" s="81"/>
      <c r="L170" s="81"/>
      <c r="M170" s="106"/>
      <c r="N170" s="106"/>
    </row>
    <row r="171" spans="1:14" x14ac:dyDescent="0.25">
      <c r="A171" s="88" t="s">
        <v>3069</v>
      </c>
      <c r="B171" s="88" t="s">
        <v>1036</v>
      </c>
      <c r="C171" s="97" t="s">
        <v>1591</v>
      </c>
      <c r="D171" s="2"/>
      <c r="E171" s="2"/>
      <c r="F171" s="2"/>
      <c r="G171" s="2"/>
      <c r="H171" s="2"/>
      <c r="K171" s="2"/>
      <c r="L171" s="2"/>
      <c r="M171" s="2"/>
      <c r="N171" s="2"/>
    </row>
    <row r="172" spans="1:14" x14ac:dyDescent="0.25">
      <c r="A172" s="88" t="s">
        <v>3070</v>
      </c>
      <c r="B172" s="88" t="s">
        <v>1038</v>
      </c>
      <c r="C172" s="97" t="s">
        <v>1591</v>
      </c>
      <c r="D172" s="2"/>
      <c r="E172" s="2"/>
      <c r="F172" s="2"/>
      <c r="G172" s="2"/>
      <c r="H172" s="2"/>
      <c r="K172" s="2"/>
      <c r="L172" s="2"/>
      <c r="M172" s="2"/>
      <c r="N172" s="2"/>
    </row>
    <row r="173" spans="1:14" x14ac:dyDescent="0.25">
      <c r="A173" s="88" t="s">
        <v>3071</v>
      </c>
      <c r="B173" s="88" t="s">
        <v>378</v>
      </c>
      <c r="C173" s="97" t="s">
        <v>1591</v>
      </c>
      <c r="D173" s="2"/>
      <c r="E173" s="2"/>
      <c r="F173" s="2"/>
      <c r="G173" s="2"/>
      <c r="H173" s="2"/>
      <c r="K173" s="2"/>
      <c r="L173" s="2"/>
      <c r="M173" s="2"/>
      <c r="N173" s="2"/>
    </row>
    <row r="174" spans="1:14" x14ac:dyDescent="0.25">
      <c r="A174" s="88" t="s">
        <v>3072</v>
      </c>
      <c r="C174" s="97"/>
      <c r="D174" s="2"/>
      <c r="E174" s="2"/>
      <c r="F174" s="2"/>
      <c r="G174" s="2"/>
      <c r="H174" s="2"/>
      <c r="K174" s="2"/>
      <c r="L174" s="2"/>
      <c r="M174" s="2"/>
      <c r="N174" s="2"/>
    </row>
    <row r="175" spans="1:14" x14ac:dyDescent="0.25">
      <c r="A175" s="88" t="s">
        <v>3073</v>
      </c>
      <c r="C175" s="97"/>
      <c r="D175" s="2"/>
      <c r="E175" s="2"/>
      <c r="F175" s="2"/>
      <c r="G175" s="2"/>
      <c r="H175" s="2"/>
      <c r="K175" s="2"/>
      <c r="L175" s="2"/>
      <c r="M175" s="2"/>
      <c r="N175" s="2"/>
    </row>
    <row r="176" spans="1:14" x14ac:dyDescent="0.25">
      <c r="A176" s="88" t="s">
        <v>3074</v>
      </c>
      <c r="C176" s="97"/>
      <c r="D176" s="2"/>
      <c r="E176" s="2"/>
      <c r="F176" s="2"/>
      <c r="G176" s="2"/>
      <c r="H176" s="2"/>
      <c r="K176" s="2"/>
      <c r="L176" s="2"/>
      <c r="M176" s="2"/>
      <c r="N176" s="2"/>
    </row>
    <row r="177" spans="1:14" x14ac:dyDescent="0.25">
      <c r="A177" s="88" t="s">
        <v>3075</v>
      </c>
      <c r="C177" s="97"/>
      <c r="D177" s="2"/>
      <c r="E177" s="2"/>
      <c r="F177" s="2"/>
      <c r="G177" s="2"/>
      <c r="H177" s="2"/>
      <c r="K177" s="2"/>
      <c r="L177" s="2"/>
      <c r="M177" s="2"/>
      <c r="N177" s="2"/>
    </row>
    <row r="178" spans="1:14" x14ac:dyDescent="0.25">
      <c r="A178" s="93"/>
      <c r="B178" s="92" t="s">
        <v>1046</v>
      </c>
      <c r="C178" s="93" t="s">
        <v>1601</v>
      </c>
      <c r="D178" s="93"/>
      <c r="E178" s="93"/>
      <c r="F178" s="94"/>
      <c r="G178" s="94"/>
      <c r="H178" s="2"/>
      <c r="I178" s="128"/>
      <c r="J178" s="81"/>
      <c r="K178" s="81"/>
      <c r="L178" s="81"/>
      <c r="M178" s="106"/>
      <c r="N178" s="106"/>
    </row>
    <row r="179" spans="1:14" x14ac:dyDescent="0.25">
      <c r="A179" s="88" t="s">
        <v>3076</v>
      </c>
      <c r="B179" s="88" t="s">
        <v>1048</v>
      </c>
      <c r="C179" s="97" t="s">
        <v>1591</v>
      </c>
      <c r="D179" s="132"/>
      <c r="E179" s="132"/>
      <c r="F179" s="99"/>
      <c r="G179" s="100"/>
      <c r="H179" s="2"/>
      <c r="K179" s="132"/>
      <c r="L179" s="132"/>
      <c r="M179" s="99"/>
      <c r="N179" s="100"/>
    </row>
    <row r="180" spans="1:14" x14ac:dyDescent="0.25">
      <c r="A180" s="88" t="s">
        <v>3077</v>
      </c>
      <c r="B180" s="88" t="s">
        <v>1050</v>
      </c>
      <c r="C180" s="97" t="s">
        <v>1591</v>
      </c>
      <c r="D180" s="132"/>
      <c r="E180" s="132"/>
      <c r="F180" s="99"/>
      <c r="G180" s="100"/>
      <c r="H180" s="2"/>
      <c r="K180" s="132"/>
      <c r="L180" s="132"/>
      <c r="M180" s="99"/>
      <c r="N180" s="100"/>
    </row>
    <row r="181" spans="1:14" x14ac:dyDescent="0.25">
      <c r="A181" s="88" t="s">
        <v>3078</v>
      </c>
      <c r="B181" s="88" t="s">
        <v>378</v>
      </c>
      <c r="C181" s="97" t="s">
        <v>1591</v>
      </c>
      <c r="D181" s="132"/>
      <c r="E181" s="132"/>
      <c r="F181" s="99"/>
      <c r="G181" s="100"/>
      <c r="H181" s="2"/>
      <c r="K181" s="132"/>
      <c r="L181" s="132"/>
      <c r="M181" s="99"/>
      <c r="N181" s="100"/>
    </row>
    <row r="182" spans="1:14" x14ac:dyDescent="0.25">
      <c r="A182" s="88" t="s">
        <v>3079</v>
      </c>
      <c r="C182" s="97"/>
      <c r="D182" s="132"/>
      <c r="E182" s="132"/>
      <c r="F182" s="99"/>
      <c r="G182" s="100"/>
      <c r="H182" s="2"/>
      <c r="K182" s="132"/>
      <c r="L182" s="132"/>
      <c r="M182" s="99"/>
      <c r="N182" s="100"/>
    </row>
    <row r="183" spans="1:14" x14ac:dyDescent="0.25">
      <c r="A183" s="88" t="s">
        <v>3080</v>
      </c>
      <c r="C183" s="97"/>
      <c r="D183" s="132"/>
      <c r="E183" s="132"/>
      <c r="F183" s="99"/>
      <c r="G183" s="100"/>
      <c r="H183" s="2"/>
      <c r="K183" s="132"/>
      <c r="L183" s="132"/>
      <c r="M183" s="99"/>
      <c r="N183" s="100"/>
    </row>
    <row r="184" spans="1:14" x14ac:dyDescent="0.25">
      <c r="A184" s="88" t="s">
        <v>3081</v>
      </c>
      <c r="C184" s="97"/>
      <c r="D184" s="132"/>
      <c r="E184" s="132"/>
      <c r="F184" s="99"/>
      <c r="G184" s="100"/>
      <c r="H184" s="2"/>
      <c r="K184" s="132"/>
      <c r="L184" s="132"/>
      <c r="M184" s="99"/>
      <c r="N184" s="100"/>
    </row>
    <row r="185" spans="1:14" x14ac:dyDescent="0.25">
      <c r="A185" s="88" t="s">
        <v>3082</v>
      </c>
      <c r="C185" s="97"/>
      <c r="D185" s="132"/>
      <c r="E185" s="132"/>
      <c r="F185" s="99"/>
      <c r="G185" s="100"/>
      <c r="H185" s="2"/>
      <c r="K185" s="132"/>
      <c r="L185" s="132"/>
      <c r="M185" s="99"/>
      <c r="N185" s="100"/>
    </row>
    <row r="186" spans="1:14" x14ac:dyDescent="0.25">
      <c r="A186" s="88" t="s">
        <v>3083</v>
      </c>
      <c r="C186" s="97"/>
      <c r="D186" s="132"/>
      <c r="E186" s="132"/>
      <c r="F186" s="99"/>
      <c r="G186" s="100"/>
      <c r="H186" s="2"/>
      <c r="K186" s="132"/>
      <c r="L186" s="132"/>
      <c r="M186" s="99"/>
      <c r="N186" s="100"/>
    </row>
    <row r="187" spans="1:14" x14ac:dyDescent="0.25">
      <c r="A187" s="88" t="s">
        <v>3084</v>
      </c>
      <c r="C187" s="97"/>
      <c r="D187" s="132"/>
      <c r="E187" s="132"/>
      <c r="F187" s="99"/>
      <c r="G187" s="100"/>
      <c r="H187" s="2"/>
      <c r="K187" s="132"/>
      <c r="L187" s="132"/>
      <c r="M187" s="99"/>
      <c r="N187" s="100"/>
    </row>
    <row r="188" spans="1:14" x14ac:dyDescent="0.25">
      <c r="A188" s="93"/>
      <c r="B188" s="92" t="s">
        <v>1735</v>
      </c>
      <c r="C188" s="93" t="s">
        <v>339</v>
      </c>
      <c r="D188" s="93"/>
      <c r="E188" s="93"/>
      <c r="F188" s="93" t="s">
        <v>1601</v>
      </c>
      <c r="G188" s="94"/>
      <c r="H188" s="2"/>
      <c r="I188" s="128"/>
      <c r="J188" s="81"/>
      <c r="K188" s="81"/>
      <c r="L188" s="81"/>
      <c r="M188" s="81"/>
      <c r="N188" s="106"/>
    </row>
    <row r="189" spans="1:14" x14ac:dyDescent="0.25">
      <c r="A189" s="88" t="s">
        <v>3085</v>
      </c>
      <c r="B189" s="88" t="s">
        <v>1737</v>
      </c>
      <c r="C189" s="71" t="s">
        <v>1591</v>
      </c>
      <c r="D189" s="132"/>
      <c r="E189" s="132"/>
      <c r="F189" s="101" t="str">
        <f>IF($C$193=0,"",IF(C189="[for completion]","",C189/$C$193))</f>
        <v/>
      </c>
      <c r="G189" s="100"/>
      <c r="H189" s="2"/>
      <c r="K189" s="132"/>
      <c r="L189" s="132"/>
      <c r="M189" s="102"/>
      <c r="N189" s="100"/>
    </row>
    <row r="190" spans="1:14" x14ac:dyDescent="0.25">
      <c r="A190" s="88" t="s">
        <v>3086</v>
      </c>
      <c r="B190" s="88" t="s">
        <v>1739</v>
      </c>
      <c r="C190" s="71" t="s">
        <v>1591</v>
      </c>
      <c r="D190" s="132"/>
      <c r="E190" s="132"/>
      <c r="F190" s="101" t="str">
        <f>IF($C$193=0,"",IF(C190="[for completion]","",C190/$C$193))</f>
        <v/>
      </c>
      <c r="G190" s="100"/>
      <c r="H190" s="2"/>
      <c r="K190" s="132"/>
      <c r="L190" s="132"/>
      <c r="M190" s="102"/>
      <c r="N190" s="100"/>
    </row>
    <row r="191" spans="1:14" x14ac:dyDescent="0.25">
      <c r="A191" s="88" t="s">
        <v>3087</v>
      </c>
      <c r="B191" s="88" t="s">
        <v>1741</v>
      </c>
      <c r="C191" s="71" t="s">
        <v>1591</v>
      </c>
      <c r="D191" s="132"/>
      <c r="E191" s="132"/>
      <c r="F191" s="101" t="str">
        <f>IF($C$193=0,"",IF(C191="[for completion]","",C191/$C$193))</f>
        <v/>
      </c>
      <c r="G191" s="100"/>
      <c r="H191" s="2"/>
      <c r="K191" s="132"/>
      <c r="L191" s="132"/>
      <c r="M191" s="102"/>
      <c r="N191" s="100"/>
    </row>
    <row r="192" spans="1:14" ht="15" customHeight="1" x14ac:dyDescent="0.25">
      <c r="A192" s="88" t="s">
        <v>3088</v>
      </c>
      <c r="B192" s="88" t="s">
        <v>1743</v>
      </c>
      <c r="C192" s="71" t="s">
        <v>1591</v>
      </c>
      <c r="D192" s="132"/>
      <c r="E192" s="132"/>
      <c r="F192" s="101" t="str">
        <f>IF($C$193=0,"",IF(C192="[for completion]","",C192/$C$193))</f>
        <v/>
      </c>
      <c r="G192" s="100"/>
      <c r="H192" s="2"/>
      <c r="K192" s="132"/>
      <c r="L192" s="132"/>
      <c r="M192" s="102"/>
      <c r="N192" s="100"/>
    </row>
    <row r="193" spans="1:14" ht="15" customHeight="1" x14ac:dyDescent="0.25">
      <c r="A193" s="88" t="s">
        <v>3089</v>
      </c>
      <c r="B193" s="103" t="s">
        <v>380</v>
      </c>
      <c r="C193" s="104">
        <f>SUM(C189:C192)</f>
        <v>0</v>
      </c>
      <c r="D193" s="132"/>
      <c r="E193" s="132"/>
      <c r="F193" s="98">
        <f>SUM(F189:F192)</f>
        <v>0</v>
      </c>
      <c r="G193" s="100"/>
      <c r="H193" s="2"/>
      <c r="K193" s="132"/>
      <c r="L193" s="132"/>
      <c r="M193" s="102"/>
      <c r="N193" s="100"/>
    </row>
    <row r="194" spans="1:14" ht="15" customHeight="1" x14ac:dyDescent="0.25">
      <c r="A194" s="88" t="s">
        <v>3090</v>
      </c>
      <c r="B194" s="114" t="s">
        <v>1746</v>
      </c>
      <c r="D194" s="132"/>
      <c r="E194" s="132"/>
      <c r="F194" s="122" t="str">
        <f>IF($C$193=0,"",IF(C194="[for completion]","",C194/$C$193))</f>
        <v/>
      </c>
      <c r="G194" s="100"/>
      <c r="H194" s="2"/>
      <c r="K194" s="132"/>
      <c r="L194" s="132"/>
      <c r="M194" s="102"/>
      <c r="N194" s="100"/>
    </row>
    <row r="195" spans="1:14" ht="15" customHeight="1" x14ac:dyDescent="0.25">
      <c r="A195" s="88" t="s">
        <v>3091</v>
      </c>
      <c r="B195" s="114" t="s">
        <v>1748</v>
      </c>
      <c r="D195" s="132"/>
      <c r="E195" s="132"/>
      <c r="F195" s="122" t="str">
        <f t="shared" ref="F195:F200" si="2">IF($C$193=0,"",IF(C195="[for completion]","",C195/$C$193))</f>
        <v/>
      </c>
      <c r="G195" s="100"/>
      <c r="H195" s="2"/>
      <c r="K195" s="132"/>
      <c r="L195" s="132"/>
      <c r="M195" s="102"/>
      <c r="N195" s="100"/>
    </row>
    <row r="196" spans="1:14" ht="15" customHeight="1" x14ac:dyDescent="0.25">
      <c r="A196" s="88" t="s">
        <v>3092</v>
      </c>
      <c r="B196" s="114" t="s">
        <v>1750</v>
      </c>
      <c r="D196" s="132"/>
      <c r="E196" s="132"/>
      <c r="F196" s="122" t="str">
        <f t="shared" si="2"/>
        <v/>
      </c>
      <c r="G196" s="100"/>
      <c r="H196" s="2"/>
      <c r="K196" s="132"/>
      <c r="L196" s="132"/>
      <c r="M196" s="102"/>
      <c r="N196" s="100"/>
    </row>
    <row r="197" spans="1:14" ht="15" customHeight="1" x14ac:dyDescent="0.25">
      <c r="A197" s="88" t="s">
        <v>3093</v>
      </c>
      <c r="B197" s="114" t="s">
        <v>1752</v>
      </c>
      <c r="D197" s="132"/>
      <c r="E197" s="132"/>
      <c r="F197" s="122" t="str">
        <f t="shared" si="2"/>
        <v/>
      </c>
      <c r="G197" s="100"/>
      <c r="H197" s="2"/>
      <c r="K197" s="132"/>
      <c r="L197" s="132"/>
      <c r="M197" s="102"/>
      <c r="N197" s="100"/>
    </row>
    <row r="198" spans="1:14" ht="15" customHeight="1" x14ac:dyDescent="0.25">
      <c r="A198" s="88" t="s">
        <v>3094</v>
      </c>
      <c r="B198" s="114" t="s">
        <v>1754</v>
      </c>
      <c r="D198" s="132"/>
      <c r="E198" s="132"/>
      <c r="F198" s="122" t="str">
        <f t="shared" si="2"/>
        <v/>
      </c>
      <c r="G198" s="100"/>
      <c r="H198" s="2"/>
      <c r="K198" s="132"/>
      <c r="L198" s="132"/>
      <c r="M198" s="102"/>
      <c r="N198" s="100"/>
    </row>
    <row r="199" spans="1:14" ht="15" customHeight="1" x14ac:dyDescent="0.25">
      <c r="A199" s="88" t="s">
        <v>3095</v>
      </c>
      <c r="B199" s="114" t="s">
        <v>1756</v>
      </c>
      <c r="D199" s="132"/>
      <c r="E199" s="132"/>
      <c r="F199" s="122" t="str">
        <f t="shared" si="2"/>
        <v/>
      </c>
      <c r="G199" s="100"/>
      <c r="H199" s="2"/>
      <c r="K199" s="132"/>
      <c r="L199" s="132"/>
      <c r="M199" s="102"/>
      <c r="N199" s="100"/>
    </row>
    <row r="200" spans="1:14" ht="15" customHeight="1" x14ac:dyDescent="0.25">
      <c r="A200" s="88" t="s">
        <v>3096</v>
      </c>
      <c r="B200" s="114" t="s">
        <v>1758</v>
      </c>
      <c r="D200" s="132"/>
      <c r="E200" s="132"/>
      <c r="F200" s="122" t="str">
        <f t="shared" si="2"/>
        <v/>
      </c>
      <c r="G200" s="100"/>
      <c r="H200" s="2"/>
      <c r="K200" s="132"/>
      <c r="L200" s="132"/>
      <c r="M200" s="102"/>
      <c r="N200" s="100"/>
    </row>
    <row r="201" spans="1:14" ht="15" customHeight="1" x14ac:dyDescent="0.25">
      <c r="A201" s="88" t="s">
        <v>3097</v>
      </c>
      <c r="B201" s="105"/>
      <c r="D201" s="132"/>
      <c r="E201" s="132"/>
      <c r="F201" s="102"/>
      <c r="G201" s="100"/>
      <c r="H201" s="2"/>
      <c r="K201" s="132"/>
      <c r="L201" s="132"/>
      <c r="M201" s="102"/>
      <c r="N201" s="100"/>
    </row>
    <row r="202" spans="1:14" ht="15" customHeight="1" x14ac:dyDescent="0.25">
      <c r="A202" s="88" t="s">
        <v>3098</v>
      </c>
      <c r="B202" s="105"/>
      <c r="D202" s="132"/>
      <c r="E202" s="132"/>
      <c r="F202" s="102"/>
      <c r="G202" s="100"/>
      <c r="H202" s="2"/>
      <c r="K202" s="132"/>
      <c r="L202" s="132"/>
      <c r="M202" s="102"/>
      <c r="N202" s="100"/>
    </row>
    <row r="203" spans="1:14" ht="15" customHeight="1" x14ac:dyDescent="0.25">
      <c r="A203" s="88" t="s">
        <v>3099</v>
      </c>
      <c r="B203" s="105"/>
      <c r="D203" s="132"/>
      <c r="E203" s="132"/>
      <c r="F203" s="102"/>
      <c r="G203" s="100"/>
      <c r="H203" s="2"/>
      <c r="K203" s="132"/>
      <c r="L203" s="132"/>
      <c r="M203" s="102"/>
      <c r="N203" s="100"/>
    </row>
    <row r="204" spans="1:14" ht="15" customHeight="1" x14ac:dyDescent="0.25">
      <c r="A204" s="88" t="s">
        <v>3100</v>
      </c>
      <c r="B204" s="105"/>
      <c r="D204" s="132"/>
      <c r="E204" s="132"/>
      <c r="F204" s="102"/>
      <c r="G204" s="100"/>
      <c r="H204" s="2"/>
      <c r="K204" s="132"/>
      <c r="L204" s="132"/>
      <c r="M204" s="102"/>
      <c r="N204" s="100"/>
    </row>
    <row r="205" spans="1:14" ht="15" customHeight="1" x14ac:dyDescent="0.25">
      <c r="A205" s="88" t="s">
        <v>3101</v>
      </c>
      <c r="D205" s="132"/>
      <c r="E205" s="132"/>
      <c r="F205" s="102"/>
      <c r="G205" s="100"/>
      <c r="H205" s="2"/>
      <c r="K205" s="132"/>
      <c r="L205" s="132"/>
      <c r="M205" s="102"/>
      <c r="N205" s="100"/>
    </row>
    <row r="206" spans="1:14" x14ac:dyDescent="0.25">
      <c r="A206" s="88" t="s">
        <v>3102</v>
      </c>
      <c r="B206" s="74"/>
      <c r="C206" s="74"/>
      <c r="D206" s="74"/>
      <c r="E206" s="74"/>
      <c r="F206" s="102"/>
      <c r="G206" s="100"/>
      <c r="H206" s="2"/>
      <c r="I206" s="131"/>
      <c r="K206" s="132"/>
      <c r="L206" s="132"/>
      <c r="M206" s="99"/>
      <c r="N206" s="100"/>
    </row>
    <row r="207" spans="1:14" ht="15" customHeight="1" x14ac:dyDescent="0.25">
      <c r="A207" s="93"/>
      <c r="B207" s="92" t="s">
        <v>1765</v>
      </c>
      <c r="C207" s="93" t="s">
        <v>1601</v>
      </c>
      <c r="D207" s="93"/>
      <c r="E207" s="93"/>
      <c r="F207" s="94"/>
      <c r="G207" s="94"/>
      <c r="H207" s="2"/>
      <c r="I207" s="128"/>
      <c r="J207" s="81"/>
      <c r="K207" s="81"/>
      <c r="L207" s="81"/>
      <c r="M207" s="106"/>
      <c r="N207" s="106"/>
    </row>
    <row r="208" spans="1:14" x14ac:dyDescent="0.25">
      <c r="A208" s="88" t="s">
        <v>3103</v>
      </c>
      <c r="B208" s="88" t="s">
        <v>1075</v>
      </c>
      <c r="C208" s="97" t="s">
        <v>1591</v>
      </c>
      <c r="D208" s="2"/>
      <c r="E208" s="73"/>
      <c r="F208" s="73"/>
      <c r="G208" s="2"/>
      <c r="H208" s="2"/>
      <c r="K208" s="2"/>
      <c r="L208" s="73"/>
      <c r="M208" s="73"/>
      <c r="N208" s="2"/>
    </row>
    <row r="209" spans="1:14" x14ac:dyDescent="0.25">
      <c r="A209" s="88" t="s">
        <v>3104</v>
      </c>
      <c r="B209" s="115" t="s">
        <v>1077</v>
      </c>
      <c r="C209" s="97" t="s">
        <v>1591</v>
      </c>
      <c r="D209" s="2"/>
      <c r="E209" s="73"/>
      <c r="F209" s="73"/>
      <c r="G209" s="2"/>
      <c r="H209" s="2"/>
      <c r="K209" s="2"/>
      <c r="L209" s="73"/>
      <c r="M209" s="73"/>
      <c r="N209" s="2"/>
    </row>
    <row r="210" spans="1:14" x14ac:dyDescent="0.25">
      <c r="A210" s="88" t="s">
        <v>3105</v>
      </c>
      <c r="D210" s="2"/>
      <c r="E210" s="73"/>
      <c r="F210" s="73"/>
      <c r="G210" s="2"/>
      <c r="H210" s="2"/>
      <c r="K210" s="2"/>
      <c r="L210" s="73"/>
      <c r="M210" s="73"/>
      <c r="N210" s="2"/>
    </row>
    <row r="211" spans="1:14" x14ac:dyDescent="0.25">
      <c r="A211" s="88" t="s">
        <v>3106</v>
      </c>
      <c r="D211" s="2"/>
      <c r="E211" s="73"/>
      <c r="F211" s="73"/>
      <c r="G211" s="2"/>
      <c r="H211" s="2"/>
      <c r="K211" s="2"/>
      <c r="L211" s="73"/>
      <c r="M211" s="73"/>
      <c r="N211" s="2"/>
    </row>
    <row r="212" spans="1:14" x14ac:dyDescent="0.25">
      <c r="A212" s="88" t="s">
        <v>3107</v>
      </c>
      <c r="D212" s="2"/>
      <c r="E212" s="73"/>
      <c r="F212" s="73"/>
      <c r="G212" s="2"/>
      <c r="H212" s="2"/>
      <c r="K212" s="2"/>
      <c r="L212" s="73"/>
      <c r="M212" s="73"/>
      <c r="N212" s="2"/>
    </row>
    <row r="213" spans="1:14" x14ac:dyDescent="0.25">
      <c r="A213" s="93"/>
      <c r="B213" s="92" t="s">
        <v>1771</v>
      </c>
      <c r="C213" s="93" t="s">
        <v>1601</v>
      </c>
      <c r="D213" s="93"/>
      <c r="E213" s="93"/>
      <c r="F213" s="94"/>
      <c r="G213" s="94"/>
      <c r="H213" s="2"/>
      <c r="I213" s="128"/>
      <c r="J213" s="81"/>
      <c r="K213" s="81"/>
      <c r="L213" s="81"/>
      <c r="M213" s="106"/>
      <c r="N213" s="106"/>
    </row>
    <row r="214" spans="1:14" ht="15" customHeight="1" x14ac:dyDescent="0.25">
      <c r="A214" s="88" t="s">
        <v>3108</v>
      </c>
      <c r="B214" s="88" t="s">
        <v>1773</v>
      </c>
      <c r="C214" s="97" t="s">
        <v>1591</v>
      </c>
      <c r="D214" s="2"/>
      <c r="E214" s="2"/>
      <c r="F214" s="2"/>
      <c r="G214" s="2"/>
      <c r="H214" s="2"/>
      <c r="K214" s="2"/>
      <c r="L214" s="2"/>
      <c r="M214" s="2"/>
      <c r="N214" s="2"/>
    </row>
    <row r="215" spans="1:14" x14ac:dyDescent="0.25">
      <c r="A215" s="88" t="s">
        <v>3109</v>
      </c>
      <c r="D215" s="2"/>
      <c r="E215" s="2"/>
      <c r="F215" s="2"/>
      <c r="G215" s="2"/>
      <c r="H215" s="2"/>
      <c r="K215" s="2"/>
      <c r="L215" s="2"/>
      <c r="M215" s="2"/>
      <c r="N215" s="2"/>
    </row>
    <row r="216" spans="1:14" x14ac:dyDescent="0.25">
      <c r="A216" s="88" t="s">
        <v>3110</v>
      </c>
      <c r="D216" s="2"/>
      <c r="E216" s="2"/>
      <c r="F216" s="2"/>
      <c r="G216" s="2"/>
      <c r="H216" s="2"/>
      <c r="K216" s="2"/>
      <c r="L216" s="2"/>
      <c r="M216" s="2"/>
      <c r="N216" s="2"/>
    </row>
    <row r="217" spans="1:14" x14ac:dyDescent="0.25">
      <c r="A217" s="88" t="s">
        <v>3111</v>
      </c>
      <c r="D217" s="2"/>
      <c r="E217" s="2"/>
      <c r="F217" s="2"/>
      <c r="G217" s="2"/>
      <c r="H217" s="2"/>
      <c r="K217" s="2"/>
      <c r="L217" s="2"/>
      <c r="M217" s="2"/>
      <c r="N217" s="2"/>
    </row>
    <row r="218" spans="1:14" x14ac:dyDescent="0.25">
      <c r="A218" s="88" t="s">
        <v>3112</v>
      </c>
      <c r="D218" s="2"/>
      <c r="E218" s="2"/>
      <c r="F218" s="2"/>
      <c r="G218" s="2"/>
      <c r="H218" s="2"/>
      <c r="K218" s="2"/>
      <c r="L218" s="2"/>
      <c r="M218" s="2"/>
      <c r="N218" s="2"/>
    </row>
    <row r="219" spans="1:14" x14ac:dyDescent="0.25">
      <c r="A219" s="88" t="s">
        <v>3113</v>
      </c>
    </row>
    <row r="220" spans="1:14" x14ac:dyDescent="0.25">
      <c r="A220" s="88" t="s">
        <v>3114</v>
      </c>
    </row>
  </sheetData>
  <mergeCells count="1">
    <mergeCell ref="B9:C9"/>
  </mergeCells>
  <hyperlinks>
    <hyperlink ref="B6" location="'F2. Sustainable PS data'!B9" display="1. Share of sustainable Public Sector Assets" xr:uid="{00000000-0004-0000-0C00-000000000000}"/>
    <hyperlink ref="B7" location="'F2. Sustainable PS data'!B48" display="2. Sustainable Public Sector Assets" xr:uid="{00000000-0004-0000-0C00-000001000000}"/>
    <hyperlink ref="B170" location="'2. Harmonised Glossary'!A9" display="6. Breakdown by Interest Rate" xr:uid="{00000000-0004-0000-0C00-000002000000}"/>
    <hyperlink ref="B207" location="'C. HTT Harmonised Glossary'!B19" display="9. Non-Performing Loans" xr:uid="{00000000-0004-0000-0C00-000003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
  <sheetViews>
    <sheetView workbookViewId="0"/>
  </sheetViews>
  <sheetFormatPr baseColWidth="10" defaultColWidth="8.85546875" defaultRowHeight="15" x14ac:dyDescent="0.25"/>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baseColWidth="10" defaultColWidth="8.85546875" defaultRowHeight="15" x14ac:dyDescent="0.25"/>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432"/>
  <sheetViews>
    <sheetView workbookViewId="0">
      <pane ySplit="5" topLeftCell="A6" activePane="bottomLeft" state="frozen"/>
      <selection pane="bottomLeft"/>
    </sheetView>
  </sheetViews>
  <sheetFormatPr baseColWidth="10" defaultColWidth="9.140625" defaultRowHeight="15" x14ac:dyDescent="0.25"/>
  <cols>
    <col min="1" max="1" width="25" customWidth="1"/>
    <col min="2" max="2" width="30" customWidth="1"/>
    <col min="3" max="3" width="22" customWidth="1"/>
    <col min="4" max="4" width="17" customWidth="1"/>
    <col min="5" max="5" width="18" customWidth="1"/>
    <col min="6" max="6" width="85" customWidth="1"/>
  </cols>
  <sheetData>
    <row r="1" spans="1:6" ht="30" customHeight="1" x14ac:dyDescent="0.25">
      <c r="A1" s="164" t="s">
        <v>3115</v>
      </c>
      <c r="B1" s="164"/>
      <c r="C1" s="164"/>
      <c r="D1" s="164"/>
      <c r="E1" s="164"/>
      <c r="F1" s="164"/>
    </row>
    <row r="2" spans="1:6" x14ac:dyDescent="0.25">
      <c r="A2" t="s">
        <v>3116</v>
      </c>
    </row>
    <row r="3" spans="1:6" x14ac:dyDescent="0.25">
      <c r="A3" t="s">
        <v>3117</v>
      </c>
    </row>
    <row r="5" spans="1:6" x14ac:dyDescent="0.25">
      <c r="A5" s="165" t="s">
        <v>3118</v>
      </c>
      <c r="B5" s="165" t="s">
        <v>3119</v>
      </c>
      <c r="C5" s="165" t="s">
        <v>3120</v>
      </c>
      <c r="D5" s="165" t="s">
        <v>3121</v>
      </c>
      <c r="E5" s="165" t="s">
        <v>3122</v>
      </c>
      <c r="F5" s="165" t="s">
        <v>3123</v>
      </c>
    </row>
    <row r="6" spans="1:6" x14ac:dyDescent="0.25">
      <c r="A6" t="s">
        <v>3124</v>
      </c>
      <c r="B6" t="s">
        <v>3125</v>
      </c>
      <c r="C6" t="s">
        <v>298</v>
      </c>
      <c r="D6" t="s">
        <v>3126</v>
      </c>
      <c r="E6" t="s">
        <v>3126</v>
      </c>
      <c r="F6" t="s">
        <v>163</v>
      </c>
    </row>
    <row r="7" spans="1:6" x14ac:dyDescent="0.25">
      <c r="A7" t="s">
        <v>3124</v>
      </c>
      <c r="B7" t="s">
        <v>3125</v>
      </c>
      <c r="C7" t="s">
        <v>300</v>
      </c>
      <c r="D7" t="s">
        <v>3127</v>
      </c>
      <c r="E7" t="s">
        <v>3127</v>
      </c>
      <c r="F7" t="s">
        <v>164</v>
      </c>
    </row>
    <row r="8" spans="1:6" x14ac:dyDescent="0.25">
      <c r="A8" t="s">
        <v>3124</v>
      </c>
      <c r="B8" t="s">
        <v>3125</v>
      </c>
      <c r="C8" t="s">
        <v>302</v>
      </c>
      <c r="D8" t="s">
        <v>3128</v>
      </c>
      <c r="E8" t="s">
        <v>3128</v>
      </c>
      <c r="F8" t="s">
        <v>304</v>
      </c>
    </row>
    <row r="9" spans="1:6" x14ac:dyDescent="0.25">
      <c r="A9" t="s">
        <v>3124</v>
      </c>
      <c r="B9" t="s">
        <v>3125</v>
      </c>
      <c r="C9" t="s">
        <v>305</v>
      </c>
      <c r="D9" t="s">
        <v>3129</v>
      </c>
      <c r="E9" t="s">
        <v>3129</v>
      </c>
      <c r="F9" t="s">
        <v>3130</v>
      </c>
    </row>
    <row r="10" spans="1:6" x14ac:dyDescent="0.25">
      <c r="A10" t="s">
        <v>3124</v>
      </c>
      <c r="B10" t="s">
        <v>3125</v>
      </c>
      <c r="C10" t="s">
        <v>308</v>
      </c>
      <c r="D10" t="s">
        <v>3131</v>
      </c>
      <c r="E10" t="s">
        <v>3131</v>
      </c>
      <c r="F10" t="s">
        <v>3132</v>
      </c>
    </row>
    <row r="11" spans="1:6" x14ac:dyDescent="0.25">
      <c r="A11" t="s">
        <v>3124</v>
      </c>
      <c r="B11" t="s">
        <v>3125</v>
      </c>
      <c r="C11" t="s">
        <v>321</v>
      </c>
      <c r="D11" t="s">
        <v>3133</v>
      </c>
      <c r="E11" t="s">
        <v>3133</v>
      </c>
      <c r="F11" t="s">
        <v>323</v>
      </c>
    </row>
    <row r="12" spans="1:6" x14ac:dyDescent="0.25">
      <c r="A12" t="s">
        <v>3124</v>
      </c>
      <c r="B12" t="s">
        <v>3125</v>
      </c>
      <c r="C12" t="s">
        <v>324</v>
      </c>
      <c r="D12" t="s">
        <v>3134</v>
      </c>
      <c r="E12" t="s">
        <v>3134</v>
      </c>
      <c r="F12" t="s">
        <v>323</v>
      </c>
    </row>
    <row r="13" spans="1:6" x14ac:dyDescent="0.25">
      <c r="A13" t="s">
        <v>3124</v>
      </c>
      <c r="B13" t="s">
        <v>3125</v>
      </c>
      <c r="C13" t="s">
        <v>326</v>
      </c>
      <c r="D13" t="s">
        <v>3135</v>
      </c>
      <c r="E13" t="s">
        <v>3135</v>
      </c>
      <c r="F13" t="s">
        <v>323</v>
      </c>
    </row>
    <row r="14" spans="1:6" x14ac:dyDescent="0.25">
      <c r="A14" t="s">
        <v>3124</v>
      </c>
      <c r="B14" t="s">
        <v>3125</v>
      </c>
      <c r="C14" t="s">
        <v>329</v>
      </c>
      <c r="D14" t="s">
        <v>3136</v>
      </c>
      <c r="E14" t="s">
        <v>3136</v>
      </c>
      <c r="F14" t="s">
        <v>331</v>
      </c>
    </row>
    <row r="15" spans="1:6" x14ac:dyDescent="0.25">
      <c r="A15" t="s">
        <v>3124</v>
      </c>
      <c r="B15" t="s">
        <v>3125</v>
      </c>
      <c r="C15" t="s">
        <v>340</v>
      </c>
      <c r="D15" t="s">
        <v>3137</v>
      </c>
      <c r="E15" t="s">
        <v>3137</v>
      </c>
      <c r="F15" t="s">
        <v>3138</v>
      </c>
    </row>
    <row r="16" spans="1:6" x14ac:dyDescent="0.25">
      <c r="A16" t="s">
        <v>3124</v>
      </c>
      <c r="B16" t="s">
        <v>3125</v>
      </c>
      <c r="C16" t="s">
        <v>342</v>
      </c>
      <c r="D16" t="s">
        <v>3139</v>
      </c>
      <c r="E16" t="s">
        <v>3139</v>
      </c>
      <c r="F16" t="s">
        <v>3140</v>
      </c>
    </row>
    <row r="17" spans="1:6" x14ac:dyDescent="0.25">
      <c r="A17" t="s">
        <v>3124</v>
      </c>
      <c r="B17" t="s">
        <v>3125</v>
      </c>
      <c r="C17" t="s">
        <v>344</v>
      </c>
      <c r="D17" t="s">
        <v>3141</v>
      </c>
      <c r="E17" t="s">
        <v>3141</v>
      </c>
      <c r="F17" t="s">
        <v>346</v>
      </c>
    </row>
    <row r="18" spans="1:6" x14ac:dyDescent="0.25">
      <c r="A18" t="s">
        <v>3124</v>
      </c>
      <c r="B18" t="s">
        <v>3125</v>
      </c>
      <c r="C18" t="s">
        <v>347</v>
      </c>
      <c r="D18" t="s">
        <v>3142</v>
      </c>
      <c r="E18" t="s">
        <v>3142</v>
      </c>
      <c r="F18" t="s">
        <v>346</v>
      </c>
    </row>
    <row r="19" spans="1:6" x14ac:dyDescent="0.25">
      <c r="A19" t="s">
        <v>3124</v>
      </c>
      <c r="B19" t="s">
        <v>3125</v>
      </c>
      <c r="C19" t="s">
        <v>356</v>
      </c>
      <c r="D19" t="s">
        <v>3143</v>
      </c>
      <c r="E19" t="s">
        <v>3143</v>
      </c>
      <c r="F19" t="s">
        <v>3144</v>
      </c>
    </row>
    <row r="20" spans="1:6" x14ac:dyDescent="0.25">
      <c r="A20" t="s">
        <v>3124</v>
      </c>
      <c r="B20" t="s">
        <v>3125</v>
      </c>
      <c r="C20" t="s">
        <v>356</v>
      </c>
      <c r="D20" t="s">
        <v>3145</v>
      </c>
      <c r="E20" t="s">
        <v>3145</v>
      </c>
      <c r="F20" t="s">
        <v>3146</v>
      </c>
    </row>
    <row r="21" spans="1:6" x14ac:dyDescent="0.25">
      <c r="A21" t="s">
        <v>3124</v>
      </c>
      <c r="B21" t="s">
        <v>3125</v>
      </c>
      <c r="C21" t="s">
        <v>356</v>
      </c>
      <c r="D21" t="s">
        <v>3147</v>
      </c>
      <c r="E21" t="s">
        <v>3147</v>
      </c>
      <c r="F21" t="s">
        <v>346</v>
      </c>
    </row>
    <row r="22" spans="1:6" x14ac:dyDescent="0.25">
      <c r="A22" t="s">
        <v>3124</v>
      </c>
      <c r="B22" t="s">
        <v>3125</v>
      </c>
      <c r="C22" t="s">
        <v>369</v>
      </c>
      <c r="D22" t="s">
        <v>3148</v>
      </c>
      <c r="E22" t="s">
        <v>3148</v>
      </c>
      <c r="F22" t="s">
        <v>3149</v>
      </c>
    </row>
    <row r="23" spans="1:6" x14ac:dyDescent="0.25">
      <c r="A23" t="s">
        <v>3124</v>
      </c>
      <c r="B23" t="s">
        <v>3125</v>
      </c>
      <c r="C23" t="s">
        <v>371</v>
      </c>
      <c r="D23" t="s">
        <v>3150</v>
      </c>
      <c r="E23" t="s">
        <v>3150</v>
      </c>
      <c r="F23" t="s">
        <v>3146</v>
      </c>
    </row>
    <row r="24" spans="1:6" x14ac:dyDescent="0.25">
      <c r="A24" t="s">
        <v>3124</v>
      </c>
      <c r="B24" t="s">
        <v>3125</v>
      </c>
      <c r="C24" t="s">
        <v>373</v>
      </c>
      <c r="D24" t="s">
        <v>3151</v>
      </c>
      <c r="E24" t="s">
        <v>3151</v>
      </c>
      <c r="F24" t="s">
        <v>3146</v>
      </c>
    </row>
    <row r="25" spans="1:6" x14ac:dyDescent="0.25">
      <c r="A25" t="s">
        <v>3124</v>
      </c>
      <c r="B25" t="s">
        <v>3125</v>
      </c>
      <c r="C25" t="s">
        <v>375</v>
      </c>
      <c r="D25" t="s">
        <v>3152</v>
      </c>
      <c r="E25" t="s">
        <v>3152</v>
      </c>
      <c r="F25" t="s">
        <v>3146</v>
      </c>
    </row>
    <row r="26" spans="1:6" x14ac:dyDescent="0.25">
      <c r="A26" t="s">
        <v>3124</v>
      </c>
      <c r="B26" t="s">
        <v>3125</v>
      </c>
      <c r="C26" t="s">
        <v>377</v>
      </c>
      <c r="D26" t="s">
        <v>3153</v>
      </c>
      <c r="E26" t="s">
        <v>3153</v>
      </c>
      <c r="F26" t="s">
        <v>3154</v>
      </c>
    </row>
    <row r="27" spans="1:6" x14ac:dyDescent="0.25">
      <c r="A27" t="s">
        <v>3124</v>
      </c>
      <c r="B27" t="s">
        <v>3125</v>
      </c>
      <c r="C27" t="s">
        <v>393</v>
      </c>
      <c r="D27" t="s">
        <v>3155</v>
      </c>
      <c r="E27" t="s">
        <v>3155</v>
      </c>
      <c r="F27" t="s">
        <v>3156</v>
      </c>
    </row>
    <row r="28" spans="1:6" x14ac:dyDescent="0.25">
      <c r="A28" t="s">
        <v>3124</v>
      </c>
      <c r="B28" t="s">
        <v>3125</v>
      </c>
      <c r="C28" t="s">
        <v>393</v>
      </c>
      <c r="D28" t="s">
        <v>3157</v>
      </c>
      <c r="E28" t="s">
        <v>3157</v>
      </c>
      <c r="F28" t="s">
        <v>346</v>
      </c>
    </row>
    <row r="29" spans="1:6" x14ac:dyDescent="0.25">
      <c r="A29" t="s">
        <v>3124</v>
      </c>
      <c r="B29" t="s">
        <v>3125</v>
      </c>
      <c r="C29" t="s">
        <v>397</v>
      </c>
      <c r="D29" t="s">
        <v>3158</v>
      </c>
      <c r="E29" t="s">
        <v>3158</v>
      </c>
      <c r="F29" t="s">
        <v>3159</v>
      </c>
    </row>
    <row r="30" spans="1:6" x14ac:dyDescent="0.25">
      <c r="A30" t="s">
        <v>3124</v>
      </c>
      <c r="B30" t="s">
        <v>3125</v>
      </c>
      <c r="C30" t="s">
        <v>397</v>
      </c>
      <c r="D30" t="s">
        <v>3160</v>
      </c>
      <c r="E30" t="s">
        <v>3160</v>
      </c>
      <c r="F30" t="s">
        <v>346</v>
      </c>
    </row>
    <row r="31" spans="1:6" x14ac:dyDescent="0.25">
      <c r="A31" t="s">
        <v>3124</v>
      </c>
      <c r="B31" t="s">
        <v>3125</v>
      </c>
      <c r="C31" t="s">
        <v>399</v>
      </c>
      <c r="D31" t="s">
        <v>3161</v>
      </c>
      <c r="E31" t="s">
        <v>3161</v>
      </c>
      <c r="F31" t="s">
        <v>3162</v>
      </c>
    </row>
    <row r="32" spans="1:6" x14ac:dyDescent="0.25">
      <c r="A32" t="s">
        <v>3124</v>
      </c>
      <c r="B32" t="s">
        <v>3125</v>
      </c>
      <c r="C32" t="s">
        <v>399</v>
      </c>
      <c r="D32" t="s">
        <v>3163</v>
      </c>
      <c r="E32" t="s">
        <v>3163</v>
      </c>
      <c r="F32" t="s">
        <v>346</v>
      </c>
    </row>
    <row r="33" spans="1:6" x14ac:dyDescent="0.25">
      <c r="A33" t="s">
        <v>3124</v>
      </c>
      <c r="B33" t="s">
        <v>3125</v>
      </c>
      <c r="C33" t="s">
        <v>401</v>
      </c>
      <c r="D33" t="s">
        <v>3164</v>
      </c>
      <c r="E33" t="s">
        <v>3164</v>
      </c>
      <c r="F33" t="s">
        <v>3165</v>
      </c>
    </row>
    <row r="34" spans="1:6" x14ac:dyDescent="0.25">
      <c r="A34" t="s">
        <v>3124</v>
      </c>
      <c r="B34" t="s">
        <v>3125</v>
      </c>
      <c r="C34" t="s">
        <v>401</v>
      </c>
      <c r="D34" t="s">
        <v>3166</v>
      </c>
      <c r="E34" t="s">
        <v>3166</v>
      </c>
      <c r="F34" t="s">
        <v>346</v>
      </c>
    </row>
    <row r="35" spans="1:6" x14ac:dyDescent="0.25">
      <c r="A35" t="s">
        <v>3124</v>
      </c>
      <c r="B35" t="s">
        <v>3125</v>
      </c>
      <c r="C35" t="s">
        <v>403</v>
      </c>
      <c r="D35" t="s">
        <v>3167</v>
      </c>
      <c r="E35" t="s">
        <v>3167</v>
      </c>
      <c r="F35" t="s">
        <v>3168</v>
      </c>
    </row>
    <row r="36" spans="1:6" x14ac:dyDescent="0.25">
      <c r="A36" t="s">
        <v>3124</v>
      </c>
      <c r="B36" t="s">
        <v>3125</v>
      </c>
      <c r="C36" t="s">
        <v>403</v>
      </c>
      <c r="D36" t="s">
        <v>3169</v>
      </c>
      <c r="E36" t="s">
        <v>3169</v>
      </c>
      <c r="F36" t="s">
        <v>346</v>
      </c>
    </row>
    <row r="37" spans="1:6" x14ac:dyDescent="0.25">
      <c r="A37" t="s">
        <v>3124</v>
      </c>
      <c r="B37" t="s">
        <v>3125</v>
      </c>
      <c r="C37" t="s">
        <v>405</v>
      </c>
      <c r="D37" t="s">
        <v>3170</v>
      </c>
      <c r="E37" t="s">
        <v>3170</v>
      </c>
      <c r="F37" t="s">
        <v>3171</v>
      </c>
    </row>
    <row r="38" spans="1:6" x14ac:dyDescent="0.25">
      <c r="A38" t="s">
        <v>3124</v>
      </c>
      <c r="B38" t="s">
        <v>3125</v>
      </c>
      <c r="C38" t="s">
        <v>405</v>
      </c>
      <c r="D38" t="s">
        <v>3172</v>
      </c>
      <c r="E38" t="s">
        <v>3172</v>
      </c>
      <c r="F38" t="s">
        <v>346</v>
      </c>
    </row>
    <row r="39" spans="1:6" x14ac:dyDescent="0.25">
      <c r="A39" t="s">
        <v>3124</v>
      </c>
      <c r="B39" t="s">
        <v>3125</v>
      </c>
      <c r="C39" t="s">
        <v>407</v>
      </c>
      <c r="D39" t="s">
        <v>3173</v>
      </c>
      <c r="E39" t="s">
        <v>3173</v>
      </c>
      <c r="F39" t="s">
        <v>3174</v>
      </c>
    </row>
    <row r="40" spans="1:6" x14ac:dyDescent="0.25">
      <c r="A40" t="s">
        <v>3124</v>
      </c>
      <c r="B40" t="s">
        <v>3125</v>
      </c>
      <c r="C40" t="s">
        <v>407</v>
      </c>
      <c r="D40" t="s">
        <v>3175</v>
      </c>
      <c r="E40" t="s">
        <v>3175</v>
      </c>
      <c r="F40" t="s">
        <v>346</v>
      </c>
    </row>
    <row r="41" spans="1:6" x14ac:dyDescent="0.25">
      <c r="A41" t="s">
        <v>3124</v>
      </c>
      <c r="B41" t="s">
        <v>3125</v>
      </c>
      <c r="C41" t="s">
        <v>409</v>
      </c>
      <c r="D41" t="s">
        <v>3176</v>
      </c>
      <c r="E41" t="s">
        <v>3176</v>
      </c>
      <c r="F41" t="s">
        <v>3177</v>
      </c>
    </row>
    <row r="42" spans="1:6" x14ac:dyDescent="0.25">
      <c r="A42" t="s">
        <v>3124</v>
      </c>
      <c r="B42" t="s">
        <v>3125</v>
      </c>
      <c r="C42" t="s">
        <v>409</v>
      </c>
      <c r="D42" t="s">
        <v>3178</v>
      </c>
      <c r="E42" t="s">
        <v>3178</v>
      </c>
      <c r="F42" t="s">
        <v>346</v>
      </c>
    </row>
    <row r="43" spans="1:6" x14ac:dyDescent="0.25">
      <c r="A43" t="s">
        <v>3124</v>
      </c>
      <c r="B43" t="s">
        <v>3125</v>
      </c>
      <c r="C43" t="s">
        <v>432</v>
      </c>
      <c r="D43" t="s">
        <v>3179</v>
      </c>
      <c r="E43" t="s">
        <v>3179</v>
      </c>
      <c r="F43" t="s">
        <v>3180</v>
      </c>
    </row>
    <row r="44" spans="1:6" x14ac:dyDescent="0.25">
      <c r="A44" t="s">
        <v>3124</v>
      </c>
      <c r="B44" t="s">
        <v>3125</v>
      </c>
      <c r="C44" t="s">
        <v>432</v>
      </c>
      <c r="D44" t="s">
        <v>3181</v>
      </c>
      <c r="E44" t="s">
        <v>3181</v>
      </c>
      <c r="F44" t="s">
        <v>3182</v>
      </c>
    </row>
    <row r="45" spans="1:6" x14ac:dyDescent="0.25">
      <c r="A45" t="s">
        <v>3124</v>
      </c>
      <c r="B45" t="s">
        <v>3125</v>
      </c>
      <c r="C45" t="s">
        <v>436</v>
      </c>
      <c r="D45" t="s">
        <v>3183</v>
      </c>
      <c r="E45" t="s">
        <v>3183</v>
      </c>
      <c r="F45" t="s">
        <v>3146</v>
      </c>
    </row>
    <row r="46" spans="1:6" x14ac:dyDescent="0.25">
      <c r="A46" t="s">
        <v>3124</v>
      </c>
      <c r="B46" t="s">
        <v>3125</v>
      </c>
      <c r="C46" t="s">
        <v>436</v>
      </c>
      <c r="D46" t="s">
        <v>3184</v>
      </c>
      <c r="E46" t="s">
        <v>3184</v>
      </c>
      <c r="F46" t="s">
        <v>3185</v>
      </c>
    </row>
    <row r="47" spans="1:6" x14ac:dyDescent="0.25">
      <c r="A47" t="s">
        <v>3124</v>
      </c>
      <c r="B47" t="s">
        <v>3125</v>
      </c>
      <c r="C47" t="s">
        <v>437</v>
      </c>
      <c r="D47" t="s">
        <v>3186</v>
      </c>
      <c r="E47" t="s">
        <v>3186</v>
      </c>
      <c r="F47" t="s">
        <v>3146</v>
      </c>
    </row>
    <row r="48" spans="1:6" x14ac:dyDescent="0.25">
      <c r="A48" t="s">
        <v>3124</v>
      </c>
      <c r="B48" t="s">
        <v>3125</v>
      </c>
      <c r="C48" t="s">
        <v>437</v>
      </c>
      <c r="D48" t="s">
        <v>3187</v>
      </c>
      <c r="E48" t="s">
        <v>3187</v>
      </c>
      <c r="F48" t="s">
        <v>3146</v>
      </c>
    </row>
    <row r="49" spans="1:6" x14ac:dyDescent="0.25">
      <c r="A49" t="s">
        <v>3124</v>
      </c>
      <c r="B49" t="s">
        <v>3125</v>
      </c>
      <c r="C49" t="s">
        <v>438</v>
      </c>
      <c r="D49" t="s">
        <v>3188</v>
      </c>
      <c r="E49" t="s">
        <v>3188</v>
      </c>
      <c r="F49" t="s">
        <v>3189</v>
      </c>
    </row>
    <row r="50" spans="1:6" x14ac:dyDescent="0.25">
      <c r="A50" t="s">
        <v>3124</v>
      </c>
      <c r="B50" t="s">
        <v>3125</v>
      </c>
      <c r="C50" t="s">
        <v>438</v>
      </c>
      <c r="D50" t="s">
        <v>3190</v>
      </c>
      <c r="E50" t="s">
        <v>3190</v>
      </c>
      <c r="F50" t="s">
        <v>3146</v>
      </c>
    </row>
    <row r="51" spans="1:6" x14ac:dyDescent="0.25">
      <c r="A51" t="s">
        <v>3124</v>
      </c>
      <c r="B51" t="s">
        <v>3125</v>
      </c>
      <c r="C51" t="s">
        <v>439</v>
      </c>
      <c r="D51" t="s">
        <v>3191</v>
      </c>
      <c r="E51" t="s">
        <v>3191</v>
      </c>
      <c r="F51" t="s">
        <v>3146</v>
      </c>
    </row>
    <row r="52" spans="1:6" x14ac:dyDescent="0.25">
      <c r="A52" t="s">
        <v>3124</v>
      </c>
      <c r="B52" t="s">
        <v>3125</v>
      </c>
      <c r="C52" t="s">
        <v>439</v>
      </c>
      <c r="D52" t="s">
        <v>3192</v>
      </c>
      <c r="E52" t="s">
        <v>3192</v>
      </c>
      <c r="F52" t="s">
        <v>3146</v>
      </c>
    </row>
    <row r="53" spans="1:6" x14ac:dyDescent="0.25">
      <c r="A53" t="s">
        <v>3124</v>
      </c>
      <c r="B53" t="s">
        <v>3125</v>
      </c>
      <c r="C53" t="s">
        <v>440</v>
      </c>
      <c r="D53" t="s">
        <v>3193</v>
      </c>
      <c r="E53" t="s">
        <v>3193</v>
      </c>
      <c r="F53" t="s">
        <v>3146</v>
      </c>
    </row>
    <row r="54" spans="1:6" x14ac:dyDescent="0.25">
      <c r="A54" t="s">
        <v>3124</v>
      </c>
      <c r="B54" t="s">
        <v>3125</v>
      </c>
      <c r="C54" t="s">
        <v>440</v>
      </c>
      <c r="D54" t="s">
        <v>3194</v>
      </c>
      <c r="E54" t="s">
        <v>3194</v>
      </c>
      <c r="F54" t="s">
        <v>3146</v>
      </c>
    </row>
    <row r="55" spans="1:6" x14ac:dyDescent="0.25">
      <c r="A55" t="s">
        <v>3124</v>
      </c>
      <c r="B55" t="s">
        <v>3125</v>
      </c>
      <c r="C55" t="s">
        <v>441</v>
      </c>
      <c r="D55" t="s">
        <v>3195</v>
      </c>
      <c r="E55" t="s">
        <v>3195</v>
      </c>
      <c r="F55" t="s">
        <v>3146</v>
      </c>
    </row>
    <row r="56" spans="1:6" x14ac:dyDescent="0.25">
      <c r="A56" t="s">
        <v>3124</v>
      </c>
      <c r="B56" t="s">
        <v>3125</v>
      </c>
      <c r="C56" t="s">
        <v>441</v>
      </c>
      <c r="D56" t="s">
        <v>3196</v>
      </c>
      <c r="E56" t="s">
        <v>3196</v>
      </c>
      <c r="F56" t="s">
        <v>3185</v>
      </c>
    </row>
    <row r="57" spans="1:6" x14ac:dyDescent="0.25">
      <c r="A57" t="s">
        <v>3124</v>
      </c>
      <c r="B57" t="s">
        <v>3125</v>
      </c>
      <c r="C57" t="s">
        <v>442</v>
      </c>
      <c r="D57" t="s">
        <v>3197</v>
      </c>
      <c r="E57" t="s">
        <v>3197</v>
      </c>
      <c r="F57" t="s">
        <v>3146</v>
      </c>
    </row>
    <row r="58" spans="1:6" x14ac:dyDescent="0.25">
      <c r="A58" t="s">
        <v>3124</v>
      </c>
      <c r="B58" t="s">
        <v>3125</v>
      </c>
      <c r="C58" t="s">
        <v>442</v>
      </c>
      <c r="D58" t="s">
        <v>3198</v>
      </c>
      <c r="E58" t="s">
        <v>3198</v>
      </c>
      <c r="F58" t="s">
        <v>3199</v>
      </c>
    </row>
    <row r="59" spans="1:6" x14ac:dyDescent="0.25">
      <c r="A59" t="s">
        <v>3124</v>
      </c>
      <c r="B59" t="s">
        <v>3125</v>
      </c>
      <c r="C59" t="s">
        <v>459</v>
      </c>
      <c r="D59" t="s">
        <v>3200</v>
      </c>
      <c r="E59" t="s">
        <v>3200</v>
      </c>
      <c r="F59" t="s">
        <v>3149</v>
      </c>
    </row>
    <row r="60" spans="1:6" x14ac:dyDescent="0.25">
      <c r="A60" t="s">
        <v>3124</v>
      </c>
      <c r="B60" t="s">
        <v>3125</v>
      </c>
      <c r="C60" t="s">
        <v>459</v>
      </c>
      <c r="D60" t="s">
        <v>3201</v>
      </c>
      <c r="E60" t="s">
        <v>3201</v>
      </c>
      <c r="F60" t="s">
        <v>460</v>
      </c>
    </row>
    <row r="61" spans="1:6" x14ac:dyDescent="0.25">
      <c r="A61" t="s">
        <v>3124</v>
      </c>
      <c r="B61" t="s">
        <v>3125</v>
      </c>
      <c r="C61" t="s">
        <v>459</v>
      </c>
      <c r="D61" t="s">
        <v>3202</v>
      </c>
      <c r="E61" t="s">
        <v>3202</v>
      </c>
      <c r="F61" t="s">
        <v>461</v>
      </c>
    </row>
    <row r="62" spans="1:6" x14ac:dyDescent="0.25">
      <c r="A62" t="s">
        <v>3124</v>
      </c>
      <c r="B62" t="s">
        <v>3125</v>
      </c>
      <c r="C62" t="s">
        <v>462</v>
      </c>
      <c r="D62" t="s">
        <v>3203</v>
      </c>
      <c r="E62" t="s">
        <v>3203</v>
      </c>
      <c r="F62" t="s">
        <v>3146</v>
      </c>
    </row>
    <row r="63" spans="1:6" x14ac:dyDescent="0.25">
      <c r="A63" t="s">
        <v>3124</v>
      </c>
      <c r="B63" t="s">
        <v>3125</v>
      </c>
      <c r="C63" t="s">
        <v>462</v>
      </c>
      <c r="D63" t="s">
        <v>3204</v>
      </c>
      <c r="E63" t="s">
        <v>3204</v>
      </c>
      <c r="F63" t="s">
        <v>460</v>
      </c>
    </row>
    <row r="64" spans="1:6" x14ac:dyDescent="0.25">
      <c r="A64" t="s">
        <v>3124</v>
      </c>
      <c r="B64" t="s">
        <v>3125</v>
      </c>
      <c r="C64" t="s">
        <v>462</v>
      </c>
      <c r="D64" t="s">
        <v>3205</v>
      </c>
      <c r="E64" t="s">
        <v>3205</v>
      </c>
      <c r="F64" t="s">
        <v>463</v>
      </c>
    </row>
    <row r="65" spans="1:6" x14ac:dyDescent="0.25">
      <c r="A65" t="s">
        <v>3124</v>
      </c>
      <c r="B65" t="s">
        <v>3125</v>
      </c>
      <c r="C65" t="s">
        <v>464</v>
      </c>
      <c r="D65" t="s">
        <v>3206</v>
      </c>
      <c r="E65" t="s">
        <v>3206</v>
      </c>
      <c r="F65" t="s">
        <v>3146</v>
      </c>
    </row>
    <row r="66" spans="1:6" x14ac:dyDescent="0.25">
      <c r="A66" t="s">
        <v>3124</v>
      </c>
      <c r="B66" t="s">
        <v>3125</v>
      </c>
      <c r="C66" t="s">
        <v>464</v>
      </c>
      <c r="D66" t="s">
        <v>3207</v>
      </c>
      <c r="E66" t="s">
        <v>3207</v>
      </c>
      <c r="F66" t="s">
        <v>460</v>
      </c>
    </row>
    <row r="67" spans="1:6" x14ac:dyDescent="0.25">
      <c r="A67" t="s">
        <v>3124</v>
      </c>
      <c r="B67" t="s">
        <v>3125</v>
      </c>
      <c r="C67" t="s">
        <v>464</v>
      </c>
      <c r="D67" t="s">
        <v>3208</v>
      </c>
      <c r="E67" t="s">
        <v>3208</v>
      </c>
      <c r="F67" t="s">
        <v>465</v>
      </c>
    </row>
    <row r="68" spans="1:6" x14ac:dyDescent="0.25">
      <c r="A68" t="s">
        <v>3124</v>
      </c>
      <c r="B68" t="s">
        <v>3125</v>
      </c>
      <c r="C68" t="s">
        <v>466</v>
      </c>
      <c r="D68" t="s">
        <v>3209</v>
      </c>
      <c r="E68" t="s">
        <v>3209</v>
      </c>
      <c r="F68" t="s">
        <v>3146</v>
      </c>
    </row>
    <row r="69" spans="1:6" x14ac:dyDescent="0.25">
      <c r="A69" t="s">
        <v>3124</v>
      </c>
      <c r="B69" t="s">
        <v>3125</v>
      </c>
      <c r="C69" t="s">
        <v>466</v>
      </c>
      <c r="D69" t="s">
        <v>3210</v>
      </c>
      <c r="E69" t="s">
        <v>3210</v>
      </c>
      <c r="F69" t="s">
        <v>460</v>
      </c>
    </row>
    <row r="70" spans="1:6" x14ac:dyDescent="0.25">
      <c r="A70" t="s">
        <v>3124</v>
      </c>
      <c r="B70" t="s">
        <v>3125</v>
      </c>
      <c r="C70" t="s">
        <v>466</v>
      </c>
      <c r="D70" t="s">
        <v>3211</v>
      </c>
      <c r="E70" t="s">
        <v>3211</v>
      </c>
      <c r="F70" t="s">
        <v>467</v>
      </c>
    </row>
    <row r="71" spans="1:6" x14ac:dyDescent="0.25">
      <c r="A71" t="s">
        <v>3124</v>
      </c>
      <c r="B71" t="s">
        <v>3125</v>
      </c>
      <c r="C71" t="s">
        <v>468</v>
      </c>
      <c r="D71" t="s">
        <v>3212</v>
      </c>
      <c r="E71" t="s">
        <v>3212</v>
      </c>
      <c r="F71" t="s">
        <v>3146</v>
      </c>
    </row>
    <row r="72" spans="1:6" x14ac:dyDescent="0.25">
      <c r="A72" t="s">
        <v>3124</v>
      </c>
      <c r="B72" t="s">
        <v>3125</v>
      </c>
      <c r="C72" t="s">
        <v>468</v>
      </c>
      <c r="D72" t="s">
        <v>3213</v>
      </c>
      <c r="E72" t="s">
        <v>3213</v>
      </c>
      <c r="F72" t="s">
        <v>460</v>
      </c>
    </row>
    <row r="73" spans="1:6" x14ac:dyDescent="0.25">
      <c r="A73" t="s">
        <v>3124</v>
      </c>
      <c r="B73" t="s">
        <v>3125</v>
      </c>
      <c r="C73" t="s">
        <v>468</v>
      </c>
      <c r="D73" t="s">
        <v>3214</v>
      </c>
      <c r="E73" t="s">
        <v>3214</v>
      </c>
      <c r="F73" t="s">
        <v>469</v>
      </c>
    </row>
    <row r="74" spans="1:6" x14ac:dyDescent="0.25">
      <c r="A74" t="s">
        <v>3124</v>
      </c>
      <c r="B74" t="s">
        <v>3125</v>
      </c>
      <c r="C74" t="s">
        <v>470</v>
      </c>
      <c r="D74" t="s">
        <v>3215</v>
      </c>
      <c r="E74" t="s">
        <v>3215</v>
      </c>
      <c r="F74" t="s">
        <v>3146</v>
      </c>
    </row>
    <row r="75" spans="1:6" x14ac:dyDescent="0.25">
      <c r="A75" t="s">
        <v>3124</v>
      </c>
      <c r="B75" t="s">
        <v>3125</v>
      </c>
      <c r="C75" t="s">
        <v>470</v>
      </c>
      <c r="D75" t="s">
        <v>3216</v>
      </c>
      <c r="E75" t="s">
        <v>3216</v>
      </c>
      <c r="F75" t="s">
        <v>460</v>
      </c>
    </row>
    <row r="76" spans="1:6" x14ac:dyDescent="0.25">
      <c r="A76" t="s">
        <v>3124</v>
      </c>
      <c r="B76" t="s">
        <v>3125</v>
      </c>
      <c r="C76" t="s">
        <v>470</v>
      </c>
      <c r="D76" t="s">
        <v>3217</v>
      </c>
      <c r="E76" t="s">
        <v>3217</v>
      </c>
      <c r="F76" t="s">
        <v>471</v>
      </c>
    </row>
    <row r="77" spans="1:6" x14ac:dyDescent="0.25">
      <c r="A77" t="s">
        <v>3124</v>
      </c>
      <c r="B77" t="s">
        <v>3125</v>
      </c>
      <c r="C77" t="s">
        <v>472</v>
      </c>
      <c r="D77" t="s">
        <v>3218</v>
      </c>
      <c r="E77" t="s">
        <v>3218</v>
      </c>
      <c r="F77" t="s">
        <v>3146</v>
      </c>
    </row>
    <row r="78" spans="1:6" x14ac:dyDescent="0.25">
      <c r="A78" t="s">
        <v>3124</v>
      </c>
      <c r="B78" t="s">
        <v>3125</v>
      </c>
      <c r="C78" t="s">
        <v>472</v>
      </c>
      <c r="D78" t="s">
        <v>3219</v>
      </c>
      <c r="E78" t="s">
        <v>3219</v>
      </c>
      <c r="F78" t="s">
        <v>460</v>
      </c>
    </row>
    <row r="79" spans="1:6" x14ac:dyDescent="0.25">
      <c r="A79" t="s">
        <v>3124</v>
      </c>
      <c r="B79" t="s">
        <v>3125</v>
      </c>
      <c r="C79" t="s">
        <v>472</v>
      </c>
      <c r="D79" t="s">
        <v>3220</v>
      </c>
      <c r="E79" t="s">
        <v>3220</v>
      </c>
      <c r="F79" t="s">
        <v>473</v>
      </c>
    </row>
    <row r="80" spans="1:6" x14ac:dyDescent="0.25">
      <c r="A80" t="s">
        <v>3124</v>
      </c>
      <c r="B80" t="s">
        <v>3125</v>
      </c>
      <c r="C80" t="s">
        <v>474</v>
      </c>
      <c r="D80" t="s">
        <v>3221</v>
      </c>
      <c r="E80" t="s">
        <v>3221</v>
      </c>
      <c r="F80" t="s">
        <v>3146</v>
      </c>
    </row>
    <row r="81" spans="1:6" x14ac:dyDescent="0.25">
      <c r="A81" t="s">
        <v>3124</v>
      </c>
      <c r="B81" t="s">
        <v>3125</v>
      </c>
      <c r="C81" t="s">
        <v>474</v>
      </c>
      <c r="D81" t="s">
        <v>3222</v>
      </c>
      <c r="E81" t="s">
        <v>3222</v>
      </c>
      <c r="F81" t="s">
        <v>460</v>
      </c>
    </row>
    <row r="82" spans="1:6" x14ac:dyDescent="0.25">
      <c r="A82" t="s">
        <v>3124</v>
      </c>
      <c r="B82" t="s">
        <v>3125</v>
      </c>
      <c r="C82" t="s">
        <v>474</v>
      </c>
      <c r="D82" t="s">
        <v>3223</v>
      </c>
      <c r="E82" t="s">
        <v>3223</v>
      </c>
      <c r="F82" t="s">
        <v>475</v>
      </c>
    </row>
    <row r="83" spans="1:6" x14ac:dyDescent="0.25">
      <c r="A83" t="s">
        <v>3124</v>
      </c>
      <c r="B83" t="s">
        <v>3125</v>
      </c>
      <c r="C83" t="s">
        <v>476</v>
      </c>
      <c r="D83" t="s">
        <v>3224</v>
      </c>
      <c r="E83" t="s">
        <v>3224</v>
      </c>
      <c r="F83" t="s">
        <v>3146</v>
      </c>
    </row>
    <row r="84" spans="1:6" x14ac:dyDescent="0.25">
      <c r="A84" t="s">
        <v>3124</v>
      </c>
      <c r="B84" t="s">
        <v>3125</v>
      </c>
      <c r="C84" t="s">
        <v>476</v>
      </c>
      <c r="D84" t="s">
        <v>3225</v>
      </c>
      <c r="E84" t="s">
        <v>3225</v>
      </c>
      <c r="F84" t="s">
        <v>460</v>
      </c>
    </row>
    <row r="85" spans="1:6" x14ac:dyDescent="0.25">
      <c r="A85" t="s">
        <v>3124</v>
      </c>
      <c r="B85" t="s">
        <v>3125</v>
      </c>
      <c r="C85" t="s">
        <v>476</v>
      </c>
      <c r="D85" t="s">
        <v>3226</v>
      </c>
      <c r="E85" t="s">
        <v>3226</v>
      </c>
      <c r="F85" t="s">
        <v>477</v>
      </c>
    </row>
    <row r="86" spans="1:6" x14ac:dyDescent="0.25">
      <c r="A86" t="s">
        <v>3124</v>
      </c>
      <c r="B86" t="s">
        <v>3125</v>
      </c>
      <c r="C86" t="s">
        <v>478</v>
      </c>
      <c r="D86" t="s">
        <v>3227</v>
      </c>
      <c r="E86" t="s">
        <v>3227</v>
      </c>
      <c r="F86" t="s">
        <v>3146</v>
      </c>
    </row>
    <row r="87" spans="1:6" x14ac:dyDescent="0.25">
      <c r="A87" t="s">
        <v>3124</v>
      </c>
      <c r="B87" t="s">
        <v>3125</v>
      </c>
      <c r="C87" t="s">
        <v>478</v>
      </c>
      <c r="D87" t="s">
        <v>3228</v>
      </c>
      <c r="E87" t="s">
        <v>3228</v>
      </c>
      <c r="F87" t="s">
        <v>460</v>
      </c>
    </row>
    <row r="88" spans="1:6" x14ac:dyDescent="0.25">
      <c r="A88" t="s">
        <v>3124</v>
      </c>
      <c r="B88" t="s">
        <v>3125</v>
      </c>
      <c r="C88" t="s">
        <v>480</v>
      </c>
      <c r="D88" t="s">
        <v>3229</v>
      </c>
      <c r="E88" t="s">
        <v>3229</v>
      </c>
      <c r="F88" t="s">
        <v>3146</v>
      </c>
    </row>
    <row r="89" spans="1:6" x14ac:dyDescent="0.25">
      <c r="A89" t="s">
        <v>3124</v>
      </c>
      <c r="B89" t="s">
        <v>3125</v>
      </c>
      <c r="C89" t="s">
        <v>480</v>
      </c>
      <c r="D89" t="s">
        <v>3230</v>
      </c>
      <c r="E89" t="s">
        <v>3230</v>
      </c>
      <c r="F89" t="s">
        <v>460</v>
      </c>
    </row>
    <row r="90" spans="1:6" x14ac:dyDescent="0.25">
      <c r="A90" t="s">
        <v>3124</v>
      </c>
      <c r="B90" t="s">
        <v>3125</v>
      </c>
      <c r="C90" t="s">
        <v>480</v>
      </c>
      <c r="D90" t="s">
        <v>3231</v>
      </c>
      <c r="E90" t="s">
        <v>3231</v>
      </c>
      <c r="F90" t="s">
        <v>482</v>
      </c>
    </row>
    <row r="91" spans="1:6" x14ac:dyDescent="0.25">
      <c r="A91" t="s">
        <v>3124</v>
      </c>
      <c r="B91" t="s">
        <v>3125</v>
      </c>
      <c r="C91" t="s">
        <v>483</v>
      </c>
      <c r="D91" t="s">
        <v>3232</v>
      </c>
      <c r="E91" t="s">
        <v>3232</v>
      </c>
      <c r="F91" t="s">
        <v>3146</v>
      </c>
    </row>
    <row r="92" spans="1:6" x14ac:dyDescent="0.25">
      <c r="A92" t="s">
        <v>3124</v>
      </c>
      <c r="B92" t="s">
        <v>3125</v>
      </c>
      <c r="C92" t="s">
        <v>483</v>
      </c>
      <c r="D92" t="s">
        <v>3233</v>
      </c>
      <c r="E92" t="s">
        <v>3233</v>
      </c>
      <c r="F92" t="s">
        <v>460</v>
      </c>
    </row>
    <row r="93" spans="1:6" x14ac:dyDescent="0.25">
      <c r="A93" t="s">
        <v>3124</v>
      </c>
      <c r="B93" t="s">
        <v>3125</v>
      </c>
      <c r="C93" t="s">
        <v>483</v>
      </c>
      <c r="D93" t="s">
        <v>3234</v>
      </c>
      <c r="E93" t="s">
        <v>3234</v>
      </c>
      <c r="F93" t="s">
        <v>484</v>
      </c>
    </row>
    <row r="94" spans="1:6" x14ac:dyDescent="0.25">
      <c r="A94" t="s">
        <v>3124</v>
      </c>
      <c r="B94" t="s">
        <v>3125</v>
      </c>
      <c r="C94" t="s">
        <v>485</v>
      </c>
      <c r="D94" t="s">
        <v>3235</v>
      </c>
      <c r="E94" t="s">
        <v>3235</v>
      </c>
      <c r="F94" t="s">
        <v>3146</v>
      </c>
    </row>
    <row r="95" spans="1:6" x14ac:dyDescent="0.25">
      <c r="A95" t="s">
        <v>3124</v>
      </c>
      <c r="B95" t="s">
        <v>3125</v>
      </c>
      <c r="C95" t="s">
        <v>485</v>
      </c>
      <c r="D95" t="s">
        <v>3236</v>
      </c>
      <c r="E95" t="s">
        <v>3236</v>
      </c>
      <c r="F95" t="s">
        <v>460</v>
      </c>
    </row>
    <row r="96" spans="1:6" x14ac:dyDescent="0.25">
      <c r="A96" t="s">
        <v>3124</v>
      </c>
      <c r="B96" t="s">
        <v>3125</v>
      </c>
      <c r="C96" t="s">
        <v>485</v>
      </c>
      <c r="D96" t="s">
        <v>3237</v>
      </c>
      <c r="E96" t="s">
        <v>3237</v>
      </c>
      <c r="F96" t="s">
        <v>486</v>
      </c>
    </row>
    <row r="97" spans="1:6" x14ac:dyDescent="0.25">
      <c r="A97" t="s">
        <v>3124</v>
      </c>
      <c r="B97" t="s">
        <v>3125</v>
      </c>
      <c r="C97" t="s">
        <v>487</v>
      </c>
      <c r="D97" t="s">
        <v>3238</v>
      </c>
      <c r="E97" t="s">
        <v>3238</v>
      </c>
      <c r="F97" t="s">
        <v>3146</v>
      </c>
    </row>
    <row r="98" spans="1:6" x14ac:dyDescent="0.25">
      <c r="A98" t="s">
        <v>3124</v>
      </c>
      <c r="B98" t="s">
        <v>3125</v>
      </c>
      <c r="C98" t="s">
        <v>487</v>
      </c>
      <c r="D98" t="s">
        <v>3239</v>
      </c>
      <c r="E98" t="s">
        <v>3239</v>
      </c>
      <c r="F98" t="s">
        <v>460</v>
      </c>
    </row>
    <row r="99" spans="1:6" x14ac:dyDescent="0.25">
      <c r="A99" t="s">
        <v>3124</v>
      </c>
      <c r="B99" t="s">
        <v>3125</v>
      </c>
      <c r="C99" t="s">
        <v>487</v>
      </c>
      <c r="D99" t="s">
        <v>3240</v>
      </c>
      <c r="E99" t="s">
        <v>3240</v>
      </c>
      <c r="F99" t="s">
        <v>489</v>
      </c>
    </row>
    <row r="100" spans="1:6" x14ac:dyDescent="0.25">
      <c r="A100" t="s">
        <v>3124</v>
      </c>
      <c r="B100" t="s">
        <v>3125</v>
      </c>
      <c r="C100" t="s">
        <v>490</v>
      </c>
      <c r="D100" t="s">
        <v>3241</v>
      </c>
      <c r="E100" t="s">
        <v>3241</v>
      </c>
      <c r="F100" t="s">
        <v>3146</v>
      </c>
    </row>
    <row r="101" spans="1:6" x14ac:dyDescent="0.25">
      <c r="A101" t="s">
        <v>3124</v>
      </c>
      <c r="B101" t="s">
        <v>3125</v>
      </c>
      <c r="C101" t="s">
        <v>490</v>
      </c>
      <c r="D101" t="s">
        <v>3242</v>
      </c>
      <c r="E101" t="s">
        <v>3242</v>
      </c>
      <c r="F101" t="s">
        <v>460</v>
      </c>
    </row>
    <row r="102" spans="1:6" x14ac:dyDescent="0.25">
      <c r="A102" t="s">
        <v>3124</v>
      </c>
      <c r="B102" t="s">
        <v>3125</v>
      </c>
      <c r="C102" t="s">
        <v>490</v>
      </c>
      <c r="D102" t="s">
        <v>3243</v>
      </c>
      <c r="E102" t="s">
        <v>3243</v>
      </c>
      <c r="F102" t="s">
        <v>491</v>
      </c>
    </row>
    <row r="103" spans="1:6" x14ac:dyDescent="0.25">
      <c r="A103" t="s">
        <v>3124</v>
      </c>
      <c r="B103" t="s">
        <v>3125</v>
      </c>
      <c r="C103" t="s">
        <v>492</v>
      </c>
      <c r="D103" t="s">
        <v>3244</v>
      </c>
      <c r="E103" t="s">
        <v>3244</v>
      </c>
      <c r="F103" t="s">
        <v>3146</v>
      </c>
    </row>
    <row r="104" spans="1:6" x14ac:dyDescent="0.25">
      <c r="A104" t="s">
        <v>3124</v>
      </c>
      <c r="B104" t="s">
        <v>3125</v>
      </c>
      <c r="C104" t="s">
        <v>492</v>
      </c>
      <c r="D104" t="s">
        <v>3245</v>
      </c>
      <c r="E104" t="s">
        <v>3245</v>
      </c>
      <c r="F104" t="s">
        <v>460</v>
      </c>
    </row>
    <row r="105" spans="1:6" x14ac:dyDescent="0.25">
      <c r="A105" t="s">
        <v>3124</v>
      </c>
      <c r="B105" t="s">
        <v>3125</v>
      </c>
      <c r="C105" t="s">
        <v>492</v>
      </c>
      <c r="D105" t="s">
        <v>3246</v>
      </c>
      <c r="E105" t="s">
        <v>3246</v>
      </c>
      <c r="F105" t="s">
        <v>493</v>
      </c>
    </row>
    <row r="106" spans="1:6" x14ac:dyDescent="0.25">
      <c r="A106" t="s">
        <v>3124</v>
      </c>
      <c r="B106" t="s">
        <v>3125</v>
      </c>
      <c r="C106" t="s">
        <v>494</v>
      </c>
      <c r="D106" t="s">
        <v>3247</v>
      </c>
      <c r="E106" t="s">
        <v>3247</v>
      </c>
      <c r="F106" t="s">
        <v>3146</v>
      </c>
    </row>
    <row r="107" spans="1:6" x14ac:dyDescent="0.25">
      <c r="A107" t="s">
        <v>3124</v>
      </c>
      <c r="B107" t="s">
        <v>3125</v>
      </c>
      <c r="C107" t="s">
        <v>494</v>
      </c>
      <c r="D107" t="s">
        <v>3248</v>
      </c>
      <c r="E107" t="s">
        <v>3248</v>
      </c>
      <c r="F107" t="s">
        <v>460</v>
      </c>
    </row>
    <row r="108" spans="1:6" x14ac:dyDescent="0.25">
      <c r="A108" t="s">
        <v>3124</v>
      </c>
      <c r="B108" t="s">
        <v>3125</v>
      </c>
      <c r="C108" t="s">
        <v>495</v>
      </c>
      <c r="D108" t="s">
        <v>3249</v>
      </c>
      <c r="E108" t="s">
        <v>3249</v>
      </c>
      <c r="F108" t="s">
        <v>3146</v>
      </c>
    </row>
    <row r="109" spans="1:6" x14ac:dyDescent="0.25">
      <c r="A109" t="s">
        <v>3124</v>
      </c>
      <c r="B109" t="s">
        <v>3125</v>
      </c>
      <c r="C109" t="s">
        <v>495</v>
      </c>
      <c r="D109" t="s">
        <v>3250</v>
      </c>
      <c r="E109" t="s">
        <v>3250</v>
      </c>
      <c r="F109" t="s">
        <v>460</v>
      </c>
    </row>
    <row r="110" spans="1:6" x14ac:dyDescent="0.25">
      <c r="A110" t="s">
        <v>3124</v>
      </c>
      <c r="B110" t="s">
        <v>3125</v>
      </c>
      <c r="C110" t="s">
        <v>496</v>
      </c>
      <c r="D110" t="s">
        <v>3251</v>
      </c>
      <c r="E110" t="s">
        <v>3251</v>
      </c>
      <c r="F110" t="s">
        <v>3146</v>
      </c>
    </row>
    <row r="111" spans="1:6" x14ac:dyDescent="0.25">
      <c r="A111" t="s">
        <v>3124</v>
      </c>
      <c r="B111" t="s">
        <v>3125</v>
      </c>
      <c r="C111" t="s">
        <v>496</v>
      </c>
      <c r="D111" t="s">
        <v>3252</v>
      </c>
      <c r="E111" t="s">
        <v>3252</v>
      </c>
      <c r="F111" t="s">
        <v>460</v>
      </c>
    </row>
    <row r="112" spans="1:6" x14ac:dyDescent="0.25">
      <c r="A112" t="s">
        <v>3124</v>
      </c>
      <c r="B112" t="s">
        <v>3125</v>
      </c>
      <c r="C112" t="s">
        <v>504</v>
      </c>
      <c r="D112" t="s">
        <v>3253</v>
      </c>
      <c r="E112" t="s">
        <v>3253</v>
      </c>
      <c r="F112" t="s">
        <v>3140</v>
      </c>
    </row>
    <row r="113" spans="1:6" x14ac:dyDescent="0.25">
      <c r="A113" t="s">
        <v>3124</v>
      </c>
      <c r="B113" t="s">
        <v>3125</v>
      </c>
      <c r="C113" t="s">
        <v>504</v>
      </c>
      <c r="D113" t="s">
        <v>3254</v>
      </c>
      <c r="E113" t="s">
        <v>3254</v>
      </c>
      <c r="F113" t="s">
        <v>460</v>
      </c>
    </row>
    <row r="114" spans="1:6" x14ac:dyDescent="0.25">
      <c r="A114" t="s">
        <v>3124</v>
      </c>
      <c r="B114" t="s">
        <v>3125</v>
      </c>
      <c r="C114" t="s">
        <v>505</v>
      </c>
      <c r="D114" t="s">
        <v>3255</v>
      </c>
      <c r="E114" t="s">
        <v>3255</v>
      </c>
      <c r="F114" t="s">
        <v>3146</v>
      </c>
    </row>
    <row r="115" spans="1:6" x14ac:dyDescent="0.25">
      <c r="A115" t="s">
        <v>3124</v>
      </c>
      <c r="B115" t="s">
        <v>3125</v>
      </c>
      <c r="C115" t="s">
        <v>505</v>
      </c>
      <c r="D115" t="s">
        <v>3256</v>
      </c>
      <c r="E115" t="s">
        <v>3256</v>
      </c>
      <c r="F115" t="s">
        <v>460</v>
      </c>
    </row>
    <row r="116" spans="1:6" x14ac:dyDescent="0.25">
      <c r="A116" t="s">
        <v>3124</v>
      </c>
      <c r="B116" t="s">
        <v>3125</v>
      </c>
      <c r="C116" t="s">
        <v>506</v>
      </c>
      <c r="D116" t="s">
        <v>3257</v>
      </c>
      <c r="E116" t="s">
        <v>3257</v>
      </c>
      <c r="F116" t="s">
        <v>3146</v>
      </c>
    </row>
    <row r="117" spans="1:6" x14ac:dyDescent="0.25">
      <c r="A117" t="s">
        <v>3124</v>
      </c>
      <c r="B117" t="s">
        <v>3125</v>
      </c>
      <c r="C117" t="s">
        <v>506</v>
      </c>
      <c r="D117" t="s">
        <v>3258</v>
      </c>
      <c r="E117" t="s">
        <v>3258</v>
      </c>
      <c r="F117" t="s">
        <v>460</v>
      </c>
    </row>
    <row r="118" spans="1:6" x14ac:dyDescent="0.25">
      <c r="A118" t="s">
        <v>3124</v>
      </c>
      <c r="B118" t="s">
        <v>3125</v>
      </c>
      <c r="C118" t="s">
        <v>507</v>
      </c>
      <c r="D118" t="s">
        <v>3259</v>
      </c>
      <c r="E118" t="s">
        <v>3259</v>
      </c>
      <c r="F118" t="s">
        <v>3146</v>
      </c>
    </row>
    <row r="119" spans="1:6" x14ac:dyDescent="0.25">
      <c r="A119" t="s">
        <v>3124</v>
      </c>
      <c r="B119" t="s">
        <v>3125</v>
      </c>
      <c r="C119" t="s">
        <v>507</v>
      </c>
      <c r="D119" t="s">
        <v>3260</v>
      </c>
      <c r="E119" t="s">
        <v>3260</v>
      </c>
      <c r="F119" t="s">
        <v>460</v>
      </c>
    </row>
    <row r="120" spans="1:6" x14ac:dyDescent="0.25">
      <c r="A120" t="s">
        <v>3124</v>
      </c>
      <c r="B120" t="s">
        <v>3125</v>
      </c>
      <c r="C120" t="s">
        <v>508</v>
      </c>
      <c r="D120" t="s">
        <v>3261</v>
      </c>
      <c r="E120" t="s">
        <v>3261</v>
      </c>
      <c r="F120" t="s">
        <v>3146</v>
      </c>
    </row>
    <row r="121" spans="1:6" x14ac:dyDescent="0.25">
      <c r="A121" t="s">
        <v>3124</v>
      </c>
      <c r="B121" t="s">
        <v>3125</v>
      </c>
      <c r="C121" t="s">
        <v>508</v>
      </c>
      <c r="D121" t="s">
        <v>3262</v>
      </c>
      <c r="E121" t="s">
        <v>3262</v>
      </c>
      <c r="F121" t="s">
        <v>460</v>
      </c>
    </row>
    <row r="122" spans="1:6" x14ac:dyDescent="0.25">
      <c r="A122" t="s">
        <v>3124</v>
      </c>
      <c r="B122" t="s">
        <v>3125</v>
      </c>
      <c r="C122" t="s">
        <v>509</v>
      </c>
      <c r="D122" t="s">
        <v>3263</v>
      </c>
      <c r="E122" t="s">
        <v>3263</v>
      </c>
      <c r="F122" t="s">
        <v>3146</v>
      </c>
    </row>
    <row r="123" spans="1:6" x14ac:dyDescent="0.25">
      <c r="A123" t="s">
        <v>3124</v>
      </c>
      <c r="B123" t="s">
        <v>3125</v>
      </c>
      <c r="C123" t="s">
        <v>509</v>
      </c>
      <c r="D123" t="s">
        <v>3264</v>
      </c>
      <c r="E123" t="s">
        <v>3264</v>
      </c>
      <c r="F123" t="s">
        <v>460</v>
      </c>
    </row>
    <row r="124" spans="1:6" x14ac:dyDescent="0.25">
      <c r="A124" t="s">
        <v>3124</v>
      </c>
      <c r="B124" t="s">
        <v>3125</v>
      </c>
      <c r="C124" t="s">
        <v>510</v>
      </c>
      <c r="D124" t="s">
        <v>3265</v>
      </c>
      <c r="E124" t="s">
        <v>3265</v>
      </c>
      <c r="F124" t="s">
        <v>3146</v>
      </c>
    </row>
    <row r="125" spans="1:6" x14ac:dyDescent="0.25">
      <c r="A125" t="s">
        <v>3124</v>
      </c>
      <c r="B125" t="s">
        <v>3125</v>
      </c>
      <c r="C125" t="s">
        <v>510</v>
      </c>
      <c r="D125" t="s">
        <v>3266</v>
      </c>
      <c r="E125" t="s">
        <v>3266</v>
      </c>
      <c r="F125" t="s">
        <v>460</v>
      </c>
    </row>
    <row r="126" spans="1:6" x14ac:dyDescent="0.25">
      <c r="A126" t="s">
        <v>3124</v>
      </c>
      <c r="B126" t="s">
        <v>3125</v>
      </c>
      <c r="C126" t="s">
        <v>511</v>
      </c>
      <c r="D126" t="s">
        <v>3267</v>
      </c>
      <c r="E126" t="s">
        <v>3267</v>
      </c>
      <c r="F126" t="s">
        <v>3146</v>
      </c>
    </row>
    <row r="127" spans="1:6" x14ac:dyDescent="0.25">
      <c r="A127" t="s">
        <v>3124</v>
      </c>
      <c r="B127" t="s">
        <v>3125</v>
      </c>
      <c r="C127" t="s">
        <v>511</v>
      </c>
      <c r="D127" t="s">
        <v>3268</v>
      </c>
      <c r="E127" t="s">
        <v>3268</v>
      </c>
      <c r="F127" t="s">
        <v>460</v>
      </c>
    </row>
    <row r="128" spans="1:6" x14ac:dyDescent="0.25">
      <c r="A128" t="s">
        <v>3124</v>
      </c>
      <c r="B128" t="s">
        <v>3125</v>
      </c>
      <c r="C128" t="s">
        <v>512</v>
      </c>
      <c r="D128" t="s">
        <v>3269</v>
      </c>
      <c r="E128" t="s">
        <v>3269</v>
      </c>
      <c r="F128" t="s">
        <v>3146</v>
      </c>
    </row>
    <row r="129" spans="1:6" x14ac:dyDescent="0.25">
      <c r="A129" t="s">
        <v>3124</v>
      </c>
      <c r="B129" t="s">
        <v>3125</v>
      </c>
      <c r="C129" t="s">
        <v>512</v>
      </c>
      <c r="D129" t="s">
        <v>3270</v>
      </c>
      <c r="E129" t="s">
        <v>3270</v>
      </c>
      <c r="F129" t="s">
        <v>460</v>
      </c>
    </row>
    <row r="130" spans="1:6" x14ac:dyDescent="0.25">
      <c r="A130" t="s">
        <v>3124</v>
      </c>
      <c r="B130" t="s">
        <v>3125</v>
      </c>
      <c r="C130" t="s">
        <v>513</v>
      </c>
      <c r="D130" t="s">
        <v>3271</v>
      </c>
      <c r="E130" t="s">
        <v>3271</v>
      </c>
      <c r="F130" t="s">
        <v>3146</v>
      </c>
    </row>
    <row r="131" spans="1:6" x14ac:dyDescent="0.25">
      <c r="A131" t="s">
        <v>3124</v>
      </c>
      <c r="B131" t="s">
        <v>3125</v>
      </c>
      <c r="C131" t="s">
        <v>513</v>
      </c>
      <c r="D131" t="s">
        <v>3272</v>
      </c>
      <c r="E131" t="s">
        <v>3272</v>
      </c>
      <c r="F131" t="s">
        <v>460</v>
      </c>
    </row>
    <row r="132" spans="1:6" x14ac:dyDescent="0.25">
      <c r="A132" t="s">
        <v>3124</v>
      </c>
      <c r="B132" t="s">
        <v>3125</v>
      </c>
      <c r="C132" t="s">
        <v>514</v>
      </c>
      <c r="D132" t="s">
        <v>3273</v>
      </c>
      <c r="E132" t="s">
        <v>3273</v>
      </c>
      <c r="F132" t="s">
        <v>3146</v>
      </c>
    </row>
    <row r="133" spans="1:6" x14ac:dyDescent="0.25">
      <c r="A133" t="s">
        <v>3124</v>
      </c>
      <c r="B133" t="s">
        <v>3125</v>
      </c>
      <c r="C133" t="s">
        <v>514</v>
      </c>
      <c r="D133" t="s">
        <v>3274</v>
      </c>
      <c r="E133" t="s">
        <v>3274</v>
      </c>
      <c r="F133" t="s">
        <v>460</v>
      </c>
    </row>
    <row r="134" spans="1:6" x14ac:dyDescent="0.25">
      <c r="A134" t="s">
        <v>3124</v>
      </c>
      <c r="B134" t="s">
        <v>3125</v>
      </c>
      <c r="C134" t="s">
        <v>515</v>
      </c>
      <c r="D134" t="s">
        <v>3275</v>
      </c>
      <c r="E134" t="s">
        <v>3275</v>
      </c>
      <c r="F134" t="s">
        <v>3146</v>
      </c>
    </row>
    <row r="135" spans="1:6" x14ac:dyDescent="0.25">
      <c r="A135" t="s">
        <v>3124</v>
      </c>
      <c r="B135" t="s">
        <v>3125</v>
      </c>
      <c r="C135" t="s">
        <v>515</v>
      </c>
      <c r="D135" t="s">
        <v>3276</v>
      </c>
      <c r="E135" t="s">
        <v>3276</v>
      </c>
      <c r="F135" t="s">
        <v>460</v>
      </c>
    </row>
    <row r="136" spans="1:6" x14ac:dyDescent="0.25">
      <c r="A136" t="s">
        <v>3124</v>
      </c>
      <c r="B136" t="s">
        <v>3125</v>
      </c>
      <c r="C136" t="s">
        <v>516</v>
      </c>
      <c r="D136" t="s">
        <v>3277</v>
      </c>
      <c r="E136" t="s">
        <v>3277</v>
      </c>
      <c r="F136" t="s">
        <v>3146</v>
      </c>
    </row>
    <row r="137" spans="1:6" x14ac:dyDescent="0.25">
      <c r="A137" t="s">
        <v>3124</v>
      </c>
      <c r="B137" t="s">
        <v>3125</v>
      </c>
      <c r="C137" t="s">
        <v>516</v>
      </c>
      <c r="D137" t="s">
        <v>3278</v>
      </c>
      <c r="E137" t="s">
        <v>3278</v>
      </c>
      <c r="F137" t="s">
        <v>460</v>
      </c>
    </row>
    <row r="138" spans="1:6" x14ac:dyDescent="0.25">
      <c r="A138" t="s">
        <v>3124</v>
      </c>
      <c r="B138" t="s">
        <v>3125</v>
      </c>
      <c r="C138" t="s">
        <v>517</v>
      </c>
      <c r="D138" t="s">
        <v>3279</v>
      </c>
      <c r="E138" t="s">
        <v>3279</v>
      </c>
      <c r="F138" t="s">
        <v>3146</v>
      </c>
    </row>
    <row r="139" spans="1:6" x14ac:dyDescent="0.25">
      <c r="A139" t="s">
        <v>3124</v>
      </c>
      <c r="B139" t="s">
        <v>3125</v>
      </c>
      <c r="C139" t="s">
        <v>517</v>
      </c>
      <c r="D139" t="s">
        <v>3280</v>
      </c>
      <c r="E139" t="s">
        <v>3280</v>
      </c>
      <c r="F139" t="s">
        <v>460</v>
      </c>
    </row>
    <row r="140" spans="1:6" x14ac:dyDescent="0.25">
      <c r="A140" t="s">
        <v>3124</v>
      </c>
      <c r="B140" t="s">
        <v>3125</v>
      </c>
      <c r="C140" t="s">
        <v>518</v>
      </c>
      <c r="D140" t="s">
        <v>3281</v>
      </c>
      <c r="E140" t="s">
        <v>3281</v>
      </c>
      <c r="F140" t="s">
        <v>3146</v>
      </c>
    </row>
    <row r="141" spans="1:6" x14ac:dyDescent="0.25">
      <c r="A141" t="s">
        <v>3124</v>
      </c>
      <c r="B141" t="s">
        <v>3125</v>
      </c>
      <c r="C141" t="s">
        <v>518</v>
      </c>
      <c r="D141" t="s">
        <v>3282</v>
      </c>
      <c r="E141" t="s">
        <v>3282</v>
      </c>
      <c r="F141" t="s">
        <v>460</v>
      </c>
    </row>
    <row r="142" spans="1:6" x14ac:dyDescent="0.25">
      <c r="A142" t="s">
        <v>3124</v>
      </c>
      <c r="B142" t="s">
        <v>3125</v>
      </c>
      <c r="C142" t="s">
        <v>519</v>
      </c>
      <c r="D142" t="s">
        <v>3283</v>
      </c>
      <c r="E142" t="s">
        <v>3283</v>
      </c>
      <c r="F142" t="s">
        <v>3146</v>
      </c>
    </row>
    <row r="143" spans="1:6" x14ac:dyDescent="0.25">
      <c r="A143" t="s">
        <v>3124</v>
      </c>
      <c r="B143" t="s">
        <v>3125</v>
      </c>
      <c r="C143" t="s">
        <v>519</v>
      </c>
      <c r="D143" t="s">
        <v>3284</v>
      </c>
      <c r="E143" t="s">
        <v>3284</v>
      </c>
      <c r="F143" t="s">
        <v>460</v>
      </c>
    </row>
    <row r="144" spans="1:6" x14ac:dyDescent="0.25">
      <c r="A144" t="s">
        <v>3124</v>
      </c>
      <c r="B144" t="s">
        <v>3125</v>
      </c>
      <c r="C144" t="s">
        <v>520</v>
      </c>
      <c r="D144" t="s">
        <v>3285</v>
      </c>
      <c r="E144" t="s">
        <v>3285</v>
      </c>
      <c r="F144" t="s">
        <v>3146</v>
      </c>
    </row>
    <row r="145" spans="1:6" x14ac:dyDescent="0.25">
      <c r="A145" t="s">
        <v>3124</v>
      </c>
      <c r="B145" t="s">
        <v>3125</v>
      </c>
      <c r="C145" t="s">
        <v>520</v>
      </c>
      <c r="D145" t="s">
        <v>3286</v>
      </c>
      <c r="E145" t="s">
        <v>3286</v>
      </c>
      <c r="F145" t="s">
        <v>460</v>
      </c>
    </row>
    <row r="146" spans="1:6" x14ac:dyDescent="0.25">
      <c r="A146" t="s">
        <v>3124</v>
      </c>
      <c r="B146" t="s">
        <v>3125</v>
      </c>
      <c r="C146" t="s">
        <v>521</v>
      </c>
      <c r="D146" t="s">
        <v>3287</v>
      </c>
      <c r="E146" t="s">
        <v>3287</v>
      </c>
      <c r="F146" t="s">
        <v>3146</v>
      </c>
    </row>
    <row r="147" spans="1:6" x14ac:dyDescent="0.25">
      <c r="A147" t="s">
        <v>3124</v>
      </c>
      <c r="B147" t="s">
        <v>3125</v>
      </c>
      <c r="C147" t="s">
        <v>521</v>
      </c>
      <c r="D147" t="s">
        <v>3288</v>
      </c>
      <c r="E147" t="s">
        <v>3288</v>
      </c>
      <c r="F147" t="s">
        <v>460</v>
      </c>
    </row>
    <row r="148" spans="1:6" x14ac:dyDescent="0.25">
      <c r="A148" t="s">
        <v>3124</v>
      </c>
      <c r="B148" t="s">
        <v>3125</v>
      </c>
      <c r="C148" t="s">
        <v>522</v>
      </c>
      <c r="D148" t="s">
        <v>3289</v>
      </c>
      <c r="E148" t="s">
        <v>3289</v>
      </c>
      <c r="F148" t="s">
        <v>3146</v>
      </c>
    </row>
    <row r="149" spans="1:6" x14ac:dyDescent="0.25">
      <c r="A149" t="s">
        <v>3124</v>
      </c>
      <c r="B149" t="s">
        <v>3125</v>
      </c>
      <c r="C149" t="s">
        <v>522</v>
      </c>
      <c r="D149" t="s">
        <v>3290</v>
      </c>
      <c r="E149" t="s">
        <v>3290</v>
      </c>
      <c r="F149" t="s">
        <v>460</v>
      </c>
    </row>
    <row r="150" spans="1:6" x14ac:dyDescent="0.25">
      <c r="A150" t="s">
        <v>3124</v>
      </c>
      <c r="B150" t="s">
        <v>3125</v>
      </c>
      <c r="C150" t="s">
        <v>530</v>
      </c>
      <c r="D150" t="s">
        <v>3291</v>
      </c>
      <c r="E150" t="s">
        <v>3291</v>
      </c>
      <c r="F150" t="s">
        <v>3140</v>
      </c>
    </row>
    <row r="151" spans="1:6" x14ac:dyDescent="0.25">
      <c r="A151" t="s">
        <v>3124</v>
      </c>
      <c r="B151" t="s">
        <v>3125</v>
      </c>
      <c r="C151" t="s">
        <v>530</v>
      </c>
      <c r="D151" t="s">
        <v>3292</v>
      </c>
      <c r="E151" t="s">
        <v>3292</v>
      </c>
      <c r="F151" t="s">
        <v>460</v>
      </c>
    </row>
    <row r="152" spans="1:6" x14ac:dyDescent="0.25">
      <c r="A152" t="s">
        <v>3124</v>
      </c>
      <c r="B152" t="s">
        <v>3125</v>
      </c>
      <c r="C152" t="s">
        <v>532</v>
      </c>
      <c r="D152" t="s">
        <v>3293</v>
      </c>
      <c r="E152" t="s">
        <v>3293</v>
      </c>
      <c r="F152" t="s">
        <v>3146</v>
      </c>
    </row>
    <row r="153" spans="1:6" x14ac:dyDescent="0.25">
      <c r="A153" t="s">
        <v>3124</v>
      </c>
      <c r="B153" t="s">
        <v>3125</v>
      </c>
      <c r="C153" t="s">
        <v>532</v>
      </c>
      <c r="D153" t="s">
        <v>3294</v>
      </c>
      <c r="E153" t="s">
        <v>3294</v>
      </c>
      <c r="F153" t="s">
        <v>460</v>
      </c>
    </row>
    <row r="154" spans="1:6" x14ac:dyDescent="0.25">
      <c r="A154" t="s">
        <v>3124</v>
      </c>
      <c r="B154" t="s">
        <v>3125</v>
      </c>
      <c r="C154" t="s">
        <v>534</v>
      </c>
      <c r="D154" t="s">
        <v>3295</v>
      </c>
      <c r="E154" t="s">
        <v>3295</v>
      </c>
      <c r="F154" t="s">
        <v>3146</v>
      </c>
    </row>
    <row r="155" spans="1:6" x14ac:dyDescent="0.25">
      <c r="A155" t="s">
        <v>3124</v>
      </c>
      <c r="B155" t="s">
        <v>3125</v>
      </c>
      <c r="C155" t="s">
        <v>534</v>
      </c>
      <c r="D155" t="s">
        <v>3296</v>
      </c>
      <c r="E155" t="s">
        <v>3296</v>
      </c>
      <c r="F155" t="s">
        <v>460</v>
      </c>
    </row>
    <row r="156" spans="1:6" x14ac:dyDescent="0.25">
      <c r="A156" t="s">
        <v>3124</v>
      </c>
      <c r="B156" t="s">
        <v>3125</v>
      </c>
      <c r="C156" t="s">
        <v>543</v>
      </c>
      <c r="D156" t="s">
        <v>3297</v>
      </c>
      <c r="E156" t="s">
        <v>3297</v>
      </c>
      <c r="F156" t="s">
        <v>460</v>
      </c>
    </row>
    <row r="157" spans="1:6" x14ac:dyDescent="0.25">
      <c r="A157" t="s">
        <v>3124</v>
      </c>
      <c r="B157" t="s">
        <v>3125</v>
      </c>
      <c r="C157" t="s">
        <v>545</v>
      </c>
      <c r="D157" t="s">
        <v>3298</v>
      </c>
      <c r="E157" t="s">
        <v>3298</v>
      </c>
      <c r="F157" t="s">
        <v>460</v>
      </c>
    </row>
    <row r="158" spans="1:6" x14ac:dyDescent="0.25">
      <c r="A158" t="s">
        <v>3124</v>
      </c>
      <c r="B158" t="s">
        <v>3125</v>
      </c>
      <c r="C158" t="s">
        <v>547</v>
      </c>
      <c r="D158" t="s">
        <v>3299</v>
      </c>
      <c r="E158" t="s">
        <v>3299</v>
      </c>
      <c r="F158" t="s">
        <v>460</v>
      </c>
    </row>
    <row r="159" spans="1:6" x14ac:dyDescent="0.25">
      <c r="A159" t="s">
        <v>3124</v>
      </c>
      <c r="B159" t="s">
        <v>3125</v>
      </c>
      <c r="C159" t="s">
        <v>549</v>
      </c>
      <c r="D159" t="s">
        <v>3300</v>
      </c>
      <c r="E159" t="s">
        <v>3300</v>
      </c>
      <c r="F159" t="s">
        <v>460</v>
      </c>
    </row>
    <row r="160" spans="1:6" x14ac:dyDescent="0.25">
      <c r="A160" t="s">
        <v>3124</v>
      </c>
      <c r="B160" t="s">
        <v>3125</v>
      </c>
      <c r="C160" t="s">
        <v>551</v>
      </c>
      <c r="D160" t="s">
        <v>3301</v>
      </c>
      <c r="E160" t="s">
        <v>3301</v>
      </c>
      <c r="F160" t="s">
        <v>460</v>
      </c>
    </row>
    <row r="161" spans="1:6" x14ac:dyDescent="0.25">
      <c r="A161" t="s">
        <v>3124</v>
      </c>
      <c r="B161" t="s">
        <v>3125</v>
      </c>
      <c r="C161" t="s">
        <v>574</v>
      </c>
      <c r="D161" t="s">
        <v>3302</v>
      </c>
      <c r="E161" t="s">
        <v>3302</v>
      </c>
      <c r="F161" t="s">
        <v>460</v>
      </c>
    </row>
    <row r="162" spans="1:6" x14ac:dyDescent="0.25">
      <c r="A162" t="s">
        <v>3124</v>
      </c>
      <c r="B162" t="s">
        <v>3125</v>
      </c>
      <c r="C162" t="s">
        <v>576</v>
      </c>
      <c r="D162" t="s">
        <v>3303</v>
      </c>
      <c r="E162" t="s">
        <v>3303</v>
      </c>
      <c r="F162" t="s">
        <v>460</v>
      </c>
    </row>
    <row r="163" spans="1:6" x14ac:dyDescent="0.25">
      <c r="A163" t="s">
        <v>3124</v>
      </c>
      <c r="B163" t="s">
        <v>3125</v>
      </c>
      <c r="C163" t="s">
        <v>578</v>
      </c>
      <c r="D163" t="s">
        <v>3304</v>
      </c>
      <c r="E163" t="s">
        <v>3304</v>
      </c>
      <c r="F163" t="s">
        <v>460</v>
      </c>
    </row>
    <row r="164" spans="1:6" x14ac:dyDescent="0.25">
      <c r="A164" t="s">
        <v>3124</v>
      </c>
      <c r="B164" t="s">
        <v>3125</v>
      </c>
      <c r="C164" t="s">
        <v>580</v>
      </c>
      <c r="D164" t="s">
        <v>3305</v>
      </c>
      <c r="E164" t="s">
        <v>3305</v>
      </c>
      <c r="F164" t="s">
        <v>460</v>
      </c>
    </row>
    <row r="165" spans="1:6" x14ac:dyDescent="0.25">
      <c r="A165" t="s">
        <v>3124</v>
      </c>
      <c r="B165" t="s">
        <v>3125</v>
      </c>
      <c r="C165" t="s">
        <v>582</v>
      </c>
      <c r="D165" t="s">
        <v>3306</v>
      </c>
      <c r="E165" t="s">
        <v>3306</v>
      </c>
      <c r="F165" t="s">
        <v>460</v>
      </c>
    </row>
    <row r="166" spans="1:6" x14ac:dyDescent="0.25">
      <c r="A166" t="s">
        <v>3124</v>
      </c>
      <c r="B166" t="s">
        <v>3125</v>
      </c>
      <c r="C166" t="s">
        <v>584</v>
      </c>
      <c r="D166" t="s">
        <v>3307</v>
      </c>
      <c r="E166" t="s">
        <v>3307</v>
      </c>
      <c r="F166" t="s">
        <v>460</v>
      </c>
    </row>
    <row r="167" spans="1:6" x14ac:dyDescent="0.25">
      <c r="A167" t="s">
        <v>3124</v>
      </c>
      <c r="B167" t="s">
        <v>3125</v>
      </c>
      <c r="C167" t="s">
        <v>586</v>
      </c>
      <c r="D167" t="s">
        <v>3308</v>
      </c>
      <c r="E167" t="s">
        <v>3308</v>
      </c>
      <c r="F167" t="s">
        <v>460</v>
      </c>
    </row>
    <row r="168" spans="1:6" x14ac:dyDescent="0.25">
      <c r="A168" t="s">
        <v>3124</v>
      </c>
      <c r="B168" t="s">
        <v>3125</v>
      </c>
      <c r="C168" t="s">
        <v>588</v>
      </c>
      <c r="D168" t="s">
        <v>3309</v>
      </c>
      <c r="E168" t="s">
        <v>3309</v>
      </c>
      <c r="F168" t="s">
        <v>460</v>
      </c>
    </row>
    <row r="169" spans="1:6" x14ac:dyDescent="0.25">
      <c r="A169" t="s">
        <v>3124</v>
      </c>
      <c r="B169" t="s">
        <v>3125</v>
      </c>
      <c r="C169" t="s">
        <v>590</v>
      </c>
      <c r="D169" t="s">
        <v>3310</v>
      </c>
      <c r="E169" t="s">
        <v>3310</v>
      </c>
      <c r="F169" t="s">
        <v>460</v>
      </c>
    </row>
    <row r="170" spans="1:6" x14ac:dyDescent="0.25">
      <c r="A170" t="s">
        <v>3124</v>
      </c>
      <c r="B170" t="s">
        <v>3125</v>
      </c>
      <c r="C170" t="s">
        <v>592</v>
      </c>
      <c r="D170" t="s">
        <v>3311</v>
      </c>
      <c r="E170" t="s">
        <v>3311</v>
      </c>
      <c r="F170" t="s">
        <v>460</v>
      </c>
    </row>
    <row r="171" spans="1:6" x14ac:dyDescent="0.25">
      <c r="A171" t="s">
        <v>3124</v>
      </c>
      <c r="B171" t="s">
        <v>3125</v>
      </c>
      <c r="C171" t="s">
        <v>594</v>
      </c>
      <c r="D171" t="s">
        <v>3312</v>
      </c>
      <c r="E171" t="s">
        <v>3312</v>
      </c>
      <c r="F171" t="s">
        <v>460</v>
      </c>
    </row>
    <row r="172" spans="1:6" x14ac:dyDescent="0.25">
      <c r="A172" t="s">
        <v>3124</v>
      </c>
      <c r="B172" t="s">
        <v>3125</v>
      </c>
      <c r="C172" t="s">
        <v>596</v>
      </c>
      <c r="D172" t="s">
        <v>3313</v>
      </c>
      <c r="E172" t="s">
        <v>3313</v>
      </c>
      <c r="F172" t="s">
        <v>460</v>
      </c>
    </row>
    <row r="173" spans="1:6" x14ac:dyDescent="0.25">
      <c r="A173" t="s">
        <v>3124</v>
      </c>
      <c r="B173" t="s">
        <v>3125</v>
      </c>
      <c r="C173" t="s">
        <v>598</v>
      </c>
      <c r="D173" t="s">
        <v>3314</v>
      </c>
      <c r="E173" t="s">
        <v>3314</v>
      </c>
      <c r="F173" t="s">
        <v>460</v>
      </c>
    </row>
    <row r="174" spans="1:6" x14ac:dyDescent="0.25">
      <c r="A174" t="s">
        <v>3124</v>
      </c>
      <c r="B174" t="s">
        <v>3125</v>
      </c>
      <c r="C174" t="s">
        <v>600</v>
      </c>
      <c r="D174" t="s">
        <v>3315</v>
      </c>
      <c r="E174" t="s">
        <v>3315</v>
      </c>
      <c r="F174" t="s">
        <v>460</v>
      </c>
    </row>
    <row r="175" spans="1:6" x14ac:dyDescent="0.25">
      <c r="A175" t="s">
        <v>3124</v>
      </c>
      <c r="B175" t="s">
        <v>3125</v>
      </c>
      <c r="C175" t="s">
        <v>602</v>
      </c>
      <c r="D175" t="s">
        <v>3316</v>
      </c>
      <c r="E175" t="s">
        <v>3316</v>
      </c>
      <c r="F175" t="s">
        <v>460</v>
      </c>
    </row>
    <row r="176" spans="1:6" x14ac:dyDescent="0.25">
      <c r="A176" t="s">
        <v>3124</v>
      </c>
      <c r="B176" t="s">
        <v>3125</v>
      </c>
      <c r="C176" t="s">
        <v>603</v>
      </c>
      <c r="D176" t="s">
        <v>3317</v>
      </c>
      <c r="E176" t="s">
        <v>3317</v>
      </c>
      <c r="F176" t="s">
        <v>460</v>
      </c>
    </row>
    <row r="177" spans="1:6" x14ac:dyDescent="0.25">
      <c r="A177" t="s">
        <v>3124</v>
      </c>
      <c r="B177" t="s">
        <v>3125</v>
      </c>
      <c r="C177" t="s">
        <v>614</v>
      </c>
      <c r="D177" t="s">
        <v>3318</v>
      </c>
      <c r="E177" t="s">
        <v>3318</v>
      </c>
      <c r="F177" t="s">
        <v>3146</v>
      </c>
    </row>
    <row r="178" spans="1:6" x14ac:dyDescent="0.25">
      <c r="A178" t="s">
        <v>3124</v>
      </c>
      <c r="B178" t="s">
        <v>3125</v>
      </c>
      <c r="C178" t="s">
        <v>616</v>
      </c>
      <c r="D178" t="s">
        <v>3319</v>
      </c>
      <c r="E178" t="s">
        <v>3319</v>
      </c>
      <c r="F178" t="s">
        <v>3146</v>
      </c>
    </row>
    <row r="179" spans="1:6" x14ac:dyDescent="0.25">
      <c r="A179" t="s">
        <v>3124</v>
      </c>
      <c r="B179" t="s">
        <v>3125</v>
      </c>
      <c r="C179" t="s">
        <v>618</v>
      </c>
      <c r="D179" t="s">
        <v>3320</v>
      </c>
      <c r="E179" t="s">
        <v>3320</v>
      </c>
      <c r="F179" t="s">
        <v>3154</v>
      </c>
    </row>
    <row r="180" spans="1:6" x14ac:dyDescent="0.25">
      <c r="A180" t="s">
        <v>3124</v>
      </c>
      <c r="B180" t="s">
        <v>3125</v>
      </c>
      <c r="C180" t="s">
        <v>631</v>
      </c>
      <c r="D180" t="s">
        <v>3321</v>
      </c>
      <c r="E180" t="s">
        <v>3321</v>
      </c>
      <c r="F180" t="s">
        <v>460</v>
      </c>
    </row>
    <row r="181" spans="1:6" x14ac:dyDescent="0.25">
      <c r="A181" t="s">
        <v>3124</v>
      </c>
      <c r="B181" t="s">
        <v>3125</v>
      </c>
      <c r="C181" t="s">
        <v>633</v>
      </c>
      <c r="D181" t="s">
        <v>3322</v>
      </c>
      <c r="E181" t="s">
        <v>3322</v>
      </c>
      <c r="F181" t="s">
        <v>460</v>
      </c>
    </row>
    <row r="182" spans="1:6" x14ac:dyDescent="0.25">
      <c r="A182" t="s">
        <v>3124</v>
      </c>
      <c r="B182" t="s">
        <v>3125</v>
      </c>
      <c r="C182" t="s">
        <v>635</v>
      </c>
      <c r="D182" t="s">
        <v>3323</v>
      </c>
      <c r="E182" t="s">
        <v>3323</v>
      </c>
      <c r="F182" t="s">
        <v>460</v>
      </c>
    </row>
    <row r="183" spans="1:6" x14ac:dyDescent="0.25">
      <c r="A183" t="s">
        <v>3124</v>
      </c>
      <c r="B183" t="s">
        <v>3125</v>
      </c>
      <c r="C183" t="s">
        <v>646</v>
      </c>
      <c r="D183" t="s">
        <v>3324</v>
      </c>
      <c r="E183" t="s">
        <v>3324</v>
      </c>
      <c r="F183" t="s">
        <v>648</v>
      </c>
    </row>
    <row r="184" spans="1:6" x14ac:dyDescent="0.25">
      <c r="A184" t="s">
        <v>3124</v>
      </c>
      <c r="B184" t="s">
        <v>3125</v>
      </c>
      <c r="C184" t="s">
        <v>649</v>
      </c>
      <c r="D184" t="s">
        <v>3325</v>
      </c>
      <c r="E184" t="s">
        <v>3325</v>
      </c>
      <c r="F184" t="s">
        <v>651</v>
      </c>
    </row>
    <row r="185" spans="1:6" x14ac:dyDescent="0.25">
      <c r="A185" t="s">
        <v>3124</v>
      </c>
      <c r="B185" t="s">
        <v>3125</v>
      </c>
      <c r="C185" t="s">
        <v>652</v>
      </c>
      <c r="D185" t="s">
        <v>3326</v>
      </c>
      <c r="E185" t="s">
        <v>3326</v>
      </c>
      <c r="F185" t="s">
        <v>3327</v>
      </c>
    </row>
    <row r="186" spans="1:6" x14ac:dyDescent="0.25">
      <c r="A186" t="s">
        <v>3124</v>
      </c>
      <c r="B186" t="s">
        <v>3125</v>
      </c>
      <c r="C186" t="s">
        <v>655</v>
      </c>
      <c r="D186" t="s">
        <v>3328</v>
      </c>
      <c r="E186" t="s">
        <v>3328</v>
      </c>
      <c r="F186" t="s">
        <v>657</v>
      </c>
    </row>
    <row r="187" spans="1:6" x14ac:dyDescent="0.25">
      <c r="A187" t="s">
        <v>3124</v>
      </c>
      <c r="B187" t="s">
        <v>3125</v>
      </c>
      <c r="C187" t="s">
        <v>658</v>
      </c>
      <c r="D187" t="s">
        <v>3329</v>
      </c>
      <c r="E187" t="s">
        <v>3329</v>
      </c>
      <c r="F187" t="s">
        <v>3330</v>
      </c>
    </row>
    <row r="188" spans="1:6" x14ac:dyDescent="0.25">
      <c r="A188" t="s">
        <v>3124</v>
      </c>
      <c r="B188" t="s">
        <v>3125</v>
      </c>
      <c r="C188" t="s">
        <v>658</v>
      </c>
      <c r="D188" t="s">
        <v>3331</v>
      </c>
      <c r="E188" t="s">
        <v>3331</v>
      </c>
      <c r="F188" t="s">
        <v>3332</v>
      </c>
    </row>
    <row r="189" spans="1:6" x14ac:dyDescent="0.25">
      <c r="A189" t="s">
        <v>3124</v>
      </c>
      <c r="B189" t="s">
        <v>3125</v>
      </c>
      <c r="C189" t="s">
        <v>660</v>
      </c>
      <c r="D189" t="s">
        <v>3333</v>
      </c>
      <c r="E189" t="s">
        <v>3333</v>
      </c>
      <c r="F189" t="s">
        <v>657</v>
      </c>
    </row>
    <row r="190" spans="1:6" x14ac:dyDescent="0.25">
      <c r="A190" t="s">
        <v>3124</v>
      </c>
      <c r="B190" t="s">
        <v>3125</v>
      </c>
      <c r="C190" t="s">
        <v>662</v>
      </c>
      <c r="D190" t="s">
        <v>3334</v>
      </c>
      <c r="E190" t="s">
        <v>3334</v>
      </c>
      <c r="F190" t="s">
        <v>460</v>
      </c>
    </row>
    <row r="191" spans="1:6" x14ac:dyDescent="0.25">
      <c r="A191" t="s">
        <v>3124</v>
      </c>
      <c r="B191" t="s">
        <v>3125</v>
      </c>
      <c r="C191" t="s">
        <v>717</v>
      </c>
      <c r="D191" t="s">
        <v>3335</v>
      </c>
      <c r="E191" t="s">
        <v>3335</v>
      </c>
      <c r="F191" t="s">
        <v>719</v>
      </c>
    </row>
    <row r="192" spans="1:6" x14ac:dyDescent="0.25">
      <c r="A192" t="s">
        <v>3124</v>
      </c>
      <c r="B192" t="s">
        <v>3125</v>
      </c>
      <c r="C192" t="s">
        <v>728</v>
      </c>
      <c r="D192" t="s">
        <v>3336</v>
      </c>
      <c r="E192" t="s">
        <v>3336</v>
      </c>
      <c r="F192" t="s">
        <v>730</v>
      </c>
    </row>
    <row r="193" spans="1:6" x14ac:dyDescent="0.25">
      <c r="A193" t="s">
        <v>3124</v>
      </c>
      <c r="B193" t="s">
        <v>3125</v>
      </c>
      <c r="C193" t="s">
        <v>731</v>
      </c>
      <c r="D193" t="s">
        <v>3337</v>
      </c>
      <c r="E193" t="s">
        <v>3337</v>
      </c>
      <c r="F193" t="s">
        <v>733</v>
      </c>
    </row>
    <row r="194" spans="1:6" x14ac:dyDescent="0.25">
      <c r="A194" t="s">
        <v>3124</v>
      </c>
      <c r="B194" t="s">
        <v>3125</v>
      </c>
      <c r="C194" t="s">
        <v>731</v>
      </c>
      <c r="D194" t="s">
        <v>3338</v>
      </c>
      <c r="E194" t="s">
        <v>3338</v>
      </c>
      <c r="F194" t="s">
        <v>734</v>
      </c>
    </row>
    <row r="195" spans="1:6" x14ac:dyDescent="0.25">
      <c r="A195" t="s">
        <v>3124</v>
      </c>
      <c r="B195" t="s">
        <v>3125</v>
      </c>
      <c r="C195" t="s">
        <v>731</v>
      </c>
      <c r="D195" t="s">
        <v>3339</v>
      </c>
      <c r="E195" t="s">
        <v>3339</v>
      </c>
      <c r="F195" t="s">
        <v>735</v>
      </c>
    </row>
    <row r="196" spans="1:6" x14ac:dyDescent="0.25">
      <c r="A196" t="s">
        <v>3124</v>
      </c>
      <c r="B196" t="s">
        <v>3125</v>
      </c>
      <c r="C196" t="s">
        <v>731</v>
      </c>
      <c r="D196" t="s">
        <v>3340</v>
      </c>
      <c r="E196" t="s">
        <v>3340</v>
      </c>
      <c r="F196" t="s">
        <v>736</v>
      </c>
    </row>
    <row r="197" spans="1:6" x14ac:dyDescent="0.25">
      <c r="A197" t="s">
        <v>3124</v>
      </c>
      <c r="B197" t="s">
        <v>3125</v>
      </c>
      <c r="C197" t="s">
        <v>737</v>
      </c>
      <c r="D197" t="s">
        <v>3341</v>
      </c>
      <c r="E197" t="s">
        <v>3341</v>
      </c>
      <c r="F197" t="s">
        <v>739</v>
      </c>
    </row>
    <row r="198" spans="1:6" x14ac:dyDescent="0.25">
      <c r="A198" t="s">
        <v>3124</v>
      </c>
      <c r="B198" t="s">
        <v>3125</v>
      </c>
      <c r="C198" t="s">
        <v>737</v>
      </c>
      <c r="D198" t="s">
        <v>3342</v>
      </c>
      <c r="E198" t="s">
        <v>3342</v>
      </c>
      <c r="F198" t="s">
        <v>740</v>
      </c>
    </row>
    <row r="199" spans="1:6" x14ac:dyDescent="0.25">
      <c r="A199" t="s">
        <v>3124</v>
      </c>
      <c r="B199" t="s">
        <v>3125</v>
      </c>
      <c r="C199" t="s">
        <v>741</v>
      </c>
      <c r="D199" t="s">
        <v>3343</v>
      </c>
      <c r="E199" t="s">
        <v>3343</v>
      </c>
      <c r="F199" t="s">
        <v>743</v>
      </c>
    </row>
    <row r="200" spans="1:6" x14ac:dyDescent="0.25">
      <c r="A200" t="s">
        <v>3124</v>
      </c>
      <c r="B200" t="s">
        <v>3125</v>
      </c>
      <c r="C200" t="s">
        <v>748</v>
      </c>
      <c r="D200" t="s">
        <v>3344</v>
      </c>
      <c r="E200" t="s">
        <v>3344</v>
      </c>
      <c r="F200" t="s">
        <v>750</v>
      </c>
    </row>
    <row r="201" spans="1:6" x14ac:dyDescent="0.25">
      <c r="A201" t="s">
        <v>3124</v>
      </c>
      <c r="B201" t="s">
        <v>3125</v>
      </c>
      <c r="C201" t="s">
        <v>751</v>
      </c>
      <c r="D201" t="s">
        <v>3345</v>
      </c>
      <c r="E201" t="s">
        <v>3345</v>
      </c>
      <c r="F201" t="s">
        <v>3346</v>
      </c>
    </row>
    <row r="202" spans="1:6" x14ac:dyDescent="0.25">
      <c r="A202" t="s">
        <v>3124</v>
      </c>
      <c r="B202" t="s">
        <v>3125</v>
      </c>
      <c r="C202" t="s">
        <v>3347</v>
      </c>
      <c r="D202" t="s">
        <v>3348</v>
      </c>
      <c r="E202" t="s">
        <v>3348</v>
      </c>
      <c r="F202" t="s">
        <v>288</v>
      </c>
    </row>
    <row r="203" spans="1:6" x14ac:dyDescent="0.25">
      <c r="A203" t="s">
        <v>3124</v>
      </c>
      <c r="B203" t="s">
        <v>3349</v>
      </c>
      <c r="C203" t="s">
        <v>831</v>
      </c>
      <c r="D203" t="s">
        <v>3350</v>
      </c>
      <c r="E203" t="s">
        <v>3350</v>
      </c>
      <c r="F203" t="s">
        <v>3149</v>
      </c>
    </row>
    <row r="204" spans="1:6" x14ac:dyDescent="0.25">
      <c r="A204" t="s">
        <v>3124</v>
      </c>
      <c r="B204" t="s">
        <v>3349</v>
      </c>
      <c r="C204" t="s">
        <v>833</v>
      </c>
      <c r="D204" t="s">
        <v>3351</v>
      </c>
      <c r="E204" t="s">
        <v>3351</v>
      </c>
      <c r="F204" t="s">
        <v>3146</v>
      </c>
    </row>
    <row r="205" spans="1:6" x14ac:dyDescent="0.25">
      <c r="A205" t="s">
        <v>3124</v>
      </c>
      <c r="B205" t="s">
        <v>3349</v>
      </c>
      <c r="C205" t="s">
        <v>835</v>
      </c>
      <c r="D205" t="s">
        <v>3126</v>
      </c>
      <c r="E205" t="s">
        <v>3126</v>
      </c>
      <c r="F205" t="s">
        <v>3146</v>
      </c>
    </row>
    <row r="206" spans="1:6" x14ac:dyDescent="0.25">
      <c r="A206" t="s">
        <v>3124</v>
      </c>
      <c r="B206" t="s">
        <v>3349</v>
      </c>
      <c r="C206" t="s">
        <v>855</v>
      </c>
      <c r="D206" t="s">
        <v>3134</v>
      </c>
      <c r="E206" t="s">
        <v>3134</v>
      </c>
      <c r="F206" t="s">
        <v>3352</v>
      </c>
    </row>
    <row r="207" spans="1:6" x14ac:dyDescent="0.25">
      <c r="A207" t="s">
        <v>3124</v>
      </c>
      <c r="B207" t="s">
        <v>3349</v>
      </c>
      <c r="C207" t="s">
        <v>855</v>
      </c>
      <c r="D207" t="s">
        <v>3353</v>
      </c>
      <c r="E207" t="s">
        <v>3353</v>
      </c>
      <c r="F207" t="s">
        <v>3146</v>
      </c>
    </row>
    <row r="208" spans="1:6" x14ac:dyDescent="0.25">
      <c r="A208" t="s">
        <v>3124</v>
      </c>
      <c r="B208" t="s">
        <v>3349</v>
      </c>
      <c r="C208" t="s">
        <v>857</v>
      </c>
      <c r="D208" t="s">
        <v>3135</v>
      </c>
      <c r="E208" t="s">
        <v>3135</v>
      </c>
      <c r="F208" t="s">
        <v>3354</v>
      </c>
    </row>
    <row r="209" spans="1:6" x14ac:dyDescent="0.25">
      <c r="A209" t="s">
        <v>3124</v>
      </c>
      <c r="B209" t="s">
        <v>3349</v>
      </c>
      <c r="C209" t="s">
        <v>857</v>
      </c>
      <c r="D209" t="s">
        <v>3355</v>
      </c>
      <c r="E209" t="s">
        <v>3355</v>
      </c>
      <c r="F209" t="s">
        <v>3146</v>
      </c>
    </row>
    <row r="210" spans="1:6" x14ac:dyDescent="0.25">
      <c r="A210" t="s">
        <v>3124</v>
      </c>
      <c r="B210" t="s">
        <v>3349</v>
      </c>
      <c r="C210" t="s">
        <v>868</v>
      </c>
      <c r="D210" t="s">
        <v>3356</v>
      </c>
      <c r="E210" t="s">
        <v>3356</v>
      </c>
      <c r="F210" t="s">
        <v>3357</v>
      </c>
    </row>
    <row r="211" spans="1:6" x14ac:dyDescent="0.25">
      <c r="A211" t="s">
        <v>3124</v>
      </c>
      <c r="B211" t="s">
        <v>3349</v>
      </c>
      <c r="C211" t="s">
        <v>868</v>
      </c>
      <c r="D211" t="s">
        <v>3358</v>
      </c>
      <c r="E211" t="s">
        <v>3358</v>
      </c>
      <c r="F211" t="s">
        <v>3146</v>
      </c>
    </row>
    <row r="212" spans="1:6" x14ac:dyDescent="0.25">
      <c r="A212" t="s">
        <v>3124</v>
      </c>
      <c r="B212" t="s">
        <v>3349</v>
      </c>
      <c r="C212" t="s">
        <v>868</v>
      </c>
      <c r="D212" t="s">
        <v>3359</v>
      </c>
      <c r="E212" t="s">
        <v>3359</v>
      </c>
      <c r="F212" t="s">
        <v>3357</v>
      </c>
    </row>
    <row r="213" spans="1:6" x14ac:dyDescent="0.25">
      <c r="A213" t="s">
        <v>3124</v>
      </c>
      <c r="B213" t="s">
        <v>3349</v>
      </c>
      <c r="C213" t="s">
        <v>880</v>
      </c>
      <c r="D213" t="s">
        <v>3143</v>
      </c>
      <c r="E213" t="s">
        <v>3143</v>
      </c>
      <c r="F213" t="s">
        <v>3146</v>
      </c>
    </row>
    <row r="214" spans="1:6" x14ac:dyDescent="0.25">
      <c r="A214" t="s">
        <v>3124</v>
      </c>
      <c r="B214" t="s">
        <v>3349</v>
      </c>
      <c r="C214" t="s">
        <v>880</v>
      </c>
      <c r="D214" t="s">
        <v>3360</v>
      </c>
      <c r="E214" t="s">
        <v>3360</v>
      </c>
      <c r="F214" t="s">
        <v>3146</v>
      </c>
    </row>
    <row r="215" spans="1:6" x14ac:dyDescent="0.25">
      <c r="A215" t="s">
        <v>3124</v>
      </c>
      <c r="B215" t="s">
        <v>3349</v>
      </c>
      <c r="C215" t="s">
        <v>880</v>
      </c>
      <c r="D215" t="s">
        <v>3145</v>
      </c>
      <c r="E215" t="s">
        <v>3145</v>
      </c>
      <c r="F215" t="s">
        <v>3146</v>
      </c>
    </row>
    <row r="216" spans="1:6" x14ac:dyDescent="0.25">
      <c r="A216" t="s">
        <v>3124</v>
      </c>
      <c r="B216" t="s">
        <v>3349</v>
      </c>
      <c r="C216" t="s">
        <v>882</v>
      </c>
      <c r="D216" t="s">
        <v>3361</v>
      </c>
      <c r="E216" t="s">
        <v>3361</v>
      </c>
      <c r="F216" t="s">
        <v>3146</v>
      </c>
    </row>
    <row r="217" spans="1:6" x14ac:dyDescent="0.25">
      <c r="A217" t="s">
        <v>3124</v>
      </c>
      <c r="B217" t="s">
        <v>3349</v>
      </c>
      <c r="C217" t="s">
        <v>882</v>
      </c>
      <c r="D217" t="s">
        <v>3362</v>
      </c>
      <c r="E217" t="s">
        <v>3362</v>
      </c>
      <c r="F217" t="s">
        <v>3146</v>
      </c>
    </row>
    <row r="218" spans="1:6" x14ac:dyDescent="0.25">
      <c r="A218" t="s">
        <v>3124</v>
      </c>
      <c r="B218" t="s">
        <v>3349</v>
      </c>
      <c r="C218" t="s">
        <v>882</v>
      </c>
      <c r="D218" t="s">
        <v>3363</v>
      </c>
      <c r="E218" t="s">
        <v>3363</v>
      </c>
      <c r="F218" t="s">
        <v>3146</v>
      </c>
    </row>
    <row r="219" spans="1:6" x14ac:dyDescent="0.25">
      <c r="A219" t="s">
        <v>3124</v>
      </c>
      <c r="B219" t="s">
        <v>3349</v>
      </c>
      <c r="C219" t="s">
        <v>884</v>
      </c>
      <c r="D219" t="s">
        <v>3364</v>
      </c>
      <c r="E219" t="s">
        <v>3364</v>
      </c>
      <c r="F219" t="s">
        <v>3146</v>
      </c>
    </row>
    <row r="220" spans="1:6" x14ac:dyDescent="0.25">
      <c r="A220" t="s">
        <v>3124</v>
      </c>
      <c r="B220" t="s">
        <v>3349</v>
      </c>
      <c r="C220" t="s">
        <v>884</v>
      </c>
      <c r="D220" t="s">
        <v>3365</v>
      </c>
      <c r="E220" t="s">
        <v>3365</v>
      </c>
      <c r="F220" t="s">
        <v>3146</v>
      </c>
    </row>
    <row r="221" spans="1:6" x14ac:dyDescent="0.25">
      <c r="A221" t="s">
        <v>3124</v>
      </c>
      <c r="B221" t="s">
        <v>3349</v>
      </c>
      <c r="C221" t="s">
        <v>884</v>
      </c>
      <c r="D221" t="s">
        <v>3366</v>
      </c>
      <c r="E221" t="s">
        <v>3366</v>
      </c>
      <c r="F221" t="s">
        <v>3146</v>
      </c>
    </row>
    <row r="222" spans="1:6" x14ac:dyDescent="0.25">
      <c r="A222" t="s">
        <v>3124</v>
      </c>
      <c r="B222" t="s">
        <v>3349</v>
      </c>
      <c r="C222" t="s">
        <v>886</v>
      </c>
      <c r="D222" t="s">
        <v>3367</v>
      </c>
      <c r="E222" t="s">
        <v>3367</v>
      </c>
      <c r="F222" t="s">
        <v>3146</v>
      </c>
    </row>
    <row r="223" spans="1:6" x14ac:dyDescent="0.25">
      <c r="A223" t="s">
        <v>3124</v>
      </c>
      <c r="B223" t="s">
        <v>3349</v>
      </c>
      <c r="C223" t="s">
        <v>886</v>
      </c>
      <c r="D223" t="s">
        <v>3368</v>
      </c>
      <c r="E223" t="s">
        <v>3368</v>
      </c>
      <c r="F223" t="s">
        <v>3146</v>
      </c>
    </row>
    <row r="224" spans="1:6" x14ac:dyDescent="0.25">
      <c r="A224" t="s">
        <v>3124</v>
      </c>
      <c r="B224" t="s">
        <v>3349</v>
      </c>
      <c r="C224" t="s">
        <v>886</v>
      </c>
      <c r="D224" t="s">
        <v>3369</v>
      </c>
      <c r="E224" t="s">
        <v>3369</v>
      </c>
      <c r="F224" t="s">
        <v>3146</v>
      </c>
    </row>
    <row r="225" spans="1:6" x14ac:dyDescent="0.25">
      <c r="A225" t="s">
        <v>3124</v>
      </c>
      <c r="B225" t="s">
        <v>3349</v>
      </c>
      <c r="C225" t="s">
        <v>888</v>
      </c>
      <c r="D225" t="s">
        <v>3370</v>
      </c>
      <c r="E225" t="s">
        <v>3370</v>
      </c>
      <c r="F225" t="s">
        <v>3146</v>
      </c>
    </row>
    <row r="226" spans="1:6" x14ac:dyDescent="0.25">
      <c r="A226" t="s">
        <v>3124</v>
      </c>
      <c r="B226" t="s">
        <v>3349</v>
      </c>
      <c r="C226" t="s">
        <v>888</v>
      </c>
      <c r="D226" t="s">
        <v>3371</v>
      </c>
      <c r="E226" t="s">
        <v>3371</v>
      </c>
      <c r="F226" t="s">
        <v>3146</v>
      </c>
    </row>
    <row r="227" spans="1:6" x14ac:dyDescent="0.25">
      <c r="A227" t="s">
        <v>3124</v>
      </c>
      <c r="B227" t="s">
        <v>3349</v>
      </c>
      <c r="C227" t="s">
        <v>888</v>
      </c>
      <c r="D227" t="s">
        <v>3372</v>
      </c>
      <c r="E227" t="s">
        <v>3372</v>
      </c>
      <c r="F227" t="s">
        <v>3146</v>
      </c>
    </row>
    <row r="228" spans="1:6" x14ac:dyDescent="0.25">
      <c r="A228" t="s">
        <v>3124</v>
      </c>
      <c r="B228" t="s">
        <v>3349</v>
      </c>
      <c r="C228" t="s">
        <v>890</v>
      </c>
      <c r="D228" t="s">
        <v>3373</v>
      </c>
      <c r="E228" t="s">
        <v>3373</v>
      </c>
      <c r="F228" t="s">
        <v>3146</v>
      </c>
    </row>
    <row r="229" spans="1:6" x14ac:dyDescent="0.25">
      <c r="A229" t="s">
        <v>3124</v>
      </c>
      <c r="B229" t="s">
        <v>3349</v>
      </c>
      <c r="C229" t="s">
        <v>890</v>
      </c>
      <c r="D229" t="s">
        <v>3374</v>
      </c>
      <c r="E229" t="s">
        <v>3374</v>
      </c>
      <c r="F229" t="s">
        <v>3146</v>
      </c>
    </row>
    <row r="230" spans="1:6" x14ac:dyDescent="0.25">
      <c r="A230" t="s">
        <v>3124</v>
      </c>
      <c r="B230" t="s">
        <v>3349</v>
      </c>
      <c r="C230" t="s">
        <v>890</v>
      </c>
      <c r="D230" t="s">
        <v>3375</v>
      </c>
      <c r="E230" t="s">
        <v>3375</v>
      </c>
      <c r="F230" t="s">
        <v>3146</v>
      </c>
    </row>
    <row r="231" spans="1:6" x14ac:dyDescent="0.25">
      <c r="A231" t="s">
        <v>3124</v>
      </c>
      <c r="B231" t="s">
        <v>3349</v>
      </c>
      <c r="C231" t="s">
        <v>892</v>
      </c>
      <c r="D231" t="s">
        <v>3376</v>
      </c>
      <c r="E231" t="s">
        <v>3376</v>
      </c>
      <c r="F231" t="s">
        <v>3146</v>
      </c>
    </row>
    <row r="232" spans="1:6" x14ac:dyDescent="0.25">
      <c r="A232" t="s">
        <v>3124</v>
      </c>
      <c r="B232" t="s">
        <v>3349</v>
      </c>
      <c r="C232" t="s">
        <v>892</v>
      </c>
      <c r="D232" t="s">
        <v>3377</v>
      </c>
      <c r="E232" t="s">
        <v>3377</v>
      </c>
      <c r="F232" t="s">
        <v>3146</v>
      </c>
    </row>
    <row r="233" spans="1:6" x14ac:dyDescent="0.25">
      <c r="A233" t="s">
        <v>3124</v>
      </c>
      <c r="B233" t="s">
        <v>3349</v>
      </c>
      <c r="C233" t="s">
        <v>892</v>
      </c>
      <c r="D233" t="s">
        <v>3378</v>
      </c>
      <c r="E233" t="s">
        <v>3378</v>
      </c>
      <c r="F233" t="s">
        <v>3146</v>
      </c>
    </row>
    <row r="234" spans="1:6" x14ac:dyDescent="0.25">
      <c r="A234" t="s">
        <v>3124</v>
      </c>
      <c r="B234" t="s">
        <v>3349</v>
      </c>
      <c r="C234" t="s">
        <v>894</v>
      </c>
      <c r="D234" t="s">
        <v>3379</v>
      </c>
      <c r="E234" t="s">
        <v>3379</v>
      </c>
      <c r="F234" t="s">
        <v>3146</v>
      </c>
    </row>
    <row r="235" spans="1:6" x14ac:dyDescent="0.25">
      <c r="A235" t="s">
        <v>3124</v>
      </c>
      <c r="B235" t="s">
        <v>3349</v>
      </c>
      <c r="C235" t="s">
        <v>894</v>
      </c>
      <c r="D235" t="s">
        <v>3380</v>
      </c>
      <c r="E235" t="s">
        <v>3380</v>
      </c>
      <c r="F235" t="s">
        <v>3146</v>
      </c>
    </row>
    <row r="236" spans="1:6" x14ac:dyDescent="0.25">
      <c r="A236" t="s">
        <v>3124</v>
      </c>
      <c r="B236" t="s">
        <v>3349</v>
      </c>
      <c r="C236" t="s">
        <v>894</v>
      </c>
      <c r="D236" t="s">
        <v>3381</v>
      </c>
      <c r="E236" t="s">
        <v>3381</v>
      </c>
      <c r="F236" t="s">
        <v>3146</v>
      </c>
    </row>
    <row r="237" spans="1:6" x14ac:dyDescent="0.25">
      <c r="A237" t="s">
        <v>3124</v>
      </c>
      <c r="B237" t="s">
        <v>3349</v>
      </c>
      <c r="C237" t="s">
        <v>896</v>
      </c>
      <c r="D237" t="s">
        <v>3148</v>
      </c>
      <c r="E237" t="s">
        <v>3148</v>
      </c>
      <c r="F237" t="s">
        <v>3146</v>
      </c>
    </row>
    <row r="238" spans="1:6" x14ac:dyDescent="0.25">
      <c r="A238" t="s">
        <v>3124</v>
      </c>
      <c r="B238" t="s">
        <v>3349</v>
      </c>
      <c r="C238" t="s">
        <v>896</v>
      </c>
      <c r="D238" t="s">
        <v>3382</v>
      </c>
      <c r="E238" t="s">
        <v>3382</v>
      </c>
      <c r="F238" t="s">
        <v>3146</v>
      </c>
    </row>
    <row r="239" spans="1:6" x14ac:dyDescent="0.25">
      <c r="A239" t="s">
        <v>3124</v>
      </c>
      <c r="B239" t="s">
        <v>3349</v>
      </c>
      <c r="C239" t="s">
        <v>896</v>
      </c>
      <c r="D239" t="s">
        <v>3383</v>
      </c>
      <c r="E239" t="s">
        <v>3383</v>
      </c>
      <c r="F239" t="s">
        <v>3146</v>
      </c>
    </row>
    <row r="240" spans="1:6" x14ac:dyDescent="0.25">
      <c r="A240" t="s">
        <v>3124</v>
      </c>
      <c r="B240" t="s">
        <v>3349</v>
      </c>
      <c r="C240" t="s">
        <v>898</v>
      </c>
      <c r="D240" t="s">
        <v>3150</v>
      </c>
      <c r="E240" t="s">
        <v>3150</v>
      </c>
      <c r="F240" t="s">
        <v>3146</v>
      </c>
    </row>
    <row r="241" spans="1:6" x14ac:dyDescent="0.25">
      <c r="A241" t="s">
        <v>3124</v>
      </c>
      <c r="B241" t="s">
        <v>3349</v>
      </c>
      <c r="C241" t="s">
        <v>898</v>
      </c>
      <c r="D241" t="s">
        <v>3384</v>
      </c>
      <c r="E241" t="s">
        <v>3384</v>
      </c>
      <c r="F241" t="s">
        <v>3146</v>
      </c>
    </row>
    <row r="242" spans="1:6" x14ac:dyDescent="0.25">
      <c r="A242" t="s">
        <v>3124</v>
      </c>
      <c r="B242" t="s">
        <v>3349</v>
      </c>
      <c r="C242" t="s">
        <v>898</v>
      </c>
      <c r="D242" t="s">
        <v>3385</v>
      </c>
      <c r="E242" t="s">
        <v>3385</v>
      </c>
      <c r="F242" t="s">
        <v>3146</v>
      </c>
    </row>
    <row r="243" spans="1:6" x14ac:dyDescent="0.25">
      <c r="A243" t="s">
        <v>3124</v>
      </c>
      <c r="B243" t="s">
        <v>3349</v>
      </c>
      <c r="C243" t="s">
        <v>900</v>
      </c>
      <c r="D243" t="s">
        <v>3151</v>
      </c>
      <c r="E243" t="s">
        <v>3151</v>
      </c>
      <c r="F243" t="s">
        <v>3146</v>
      </c>
    </row>
    <row r="244" spans="1:6" x14ac:dyDescent="0.25">
      <c r="A244" t="s">
        <v>3124</v>
      </c>
      <c r="B244" t="s">
        <v>3349</v>
      </c>
      <c r="C244" t="s">
        <v>900</v>
      </c>
      <c r="D244" t="s">
        <v>3386</v>
      </c>
      <c r="E244" t="s">
        <v>3386</v>
      </c>
      <c r="F244" t="s">
        <v>3146</v>
      </c>
    </row>
    <row r="245" spans="1:6" x14ac:dyDescent="0.25">
      <c r="A245" t="s">
        <v>3124</v>
      </c>
      <c r="B245" t="s">
        <v>3349</v>
      </c>
      <c r="C245" t="s">
        <v>900</v>
      </c>
      <c r="D245" t="s">
        <v>3387</v>
      </c>
      <c r="E245" t="s">
        <v>3387</v>
      </c>
      <c r="F245" t="s">
        <v>3146</v>
      </c>
    </row>
    <row r="246" spans="1:6" x14ac:dyDescent="0.25">
      <c r="A246" t="s">
        <v>3124</v>
      </c>
      <c r="B246" t="s">
        <v>3349</v>
      </c>
      <c r="C246" t="s">
        <v>902</v>
      </c>
      <c r="D246" t="s">
        <v>3152</v>
      </c>
      <c r="E246" t="s">
        <v>3152</v>
      </c>
      <c r="F246" t="s">
        <v>3146</v>
      </c>
    </row>
    <row r="247" spans="1:6" x14ac:dyDescent="0.25">
      <c r="A247" t="s">
        <v>3124</v>
      </c>
      <c r="B247" t="s">
        <v>3349</v>
      </c>
      <c r="C247" t="s">
        <v>902</v>
      </c>
      <c r="D247" t="s">
        <v>3388</v>
      </c>
      <c r="E247" t="s">
        <v>3388</v>
      </c>
      <c r="F247" t="s">
        <v>3146</v>
      </c>
    </row>
    <row r="248" spans="1:6" x14ac:dyDescent="0.25">
      <c r="A248" t="s">
        <v>3124</v>
      </c>
      <c r="B248" t="s">
        <v>3349</v>
      </c>
      <c r="C248" t="s">
        <v>902</v>
      </c>
      <c r="D248" t="s">
        <v>3389</v>
      </c>
      <c r="E248" t="s">
        <v>3389</v>
      </c>
      <c r="F248" t="s">
        <v>3146</v>
      </c>
    </row>
    <row r="249" spans="1:6" x14ac:dyDescent="0.25">
      <c r="A249" t="s">
        <v>3124</v>
      </c>
      <c r="B249" t="s">
        <v>3349</v>
      </c>
      <c r="C249" t="s">
        <v>904</v>
      </c>
      <c r="D249" t="s">
        <v>3153</v>
      </c>
      <c r="E249" t="s">
        <v>3153</v>
      </c>
      <c r="F249" t="s">
        <v>3146</v>
      </c>
    </row>
    <row r="250" spans="1:6" x14ac:dyDescent="0.25">
      <c r="A250" t="s">
        <v>3124</v>
      </c>
      <c r="B250" t="s">
        <v>3349</v>
      </c>
      <c r="C250" t="s">
        <v>904</v>
      </c>
      <c r="D250" t="s">
        <v>3390</v>
      </c>
      <c r="E250" t="s">
        <v>3390</v>
      </c>
      <c r="F250" t="s">
        <v>3146</v>
      </c>
    </row>
    <row r="251" spans="1:6" x14ac:dyDescent="0.25">
      <c r="A251" t="s">
        <v>3124</v>
      </c>
      <c r="B251" t="s">
        <v>3349</v>
      </c>
      <c r="C251" t="s">
        <v>904</v>
      </c>
      <c r="D251" t="s">
        <v>3391</v>
      </c>
      <c r="E251" t="s">
        <v>3391</v>
      </c>
      <c r="F251" t="s">
        <v>3146</v>
      </c>
    </row>
    <row r="252" spans="1:6" x14ac:dyDescent="0.25">
      <c r="A252" t="s">
        <v>3124</v>
      </c>
      <c r="B252" t="s">
        <v>3349</v>
      </c>
      <c r="C252" t="s">
        <v>906</v>
      </c>
      <c r="D252" t="s">
        <v>3392</v>
      </c>
      <c r="E252" t="s">
        <v>3392</v>
      </c>
      <c r="F252" t="s">
        <v>3146</v>
      </c>
    </row>
    <row r="253" spans="1:6" x14ac:dyDescent="0.25">
      <c r="A253" t="s">
        <v>3124</v>
      </c>
      <c r="B253" t="s">
        <v>3349</v>
      </c>
      <c r="C253" t="s">
        <v>906</v>
      </c>
      <c r="D253" t="s">
        <v>3393</v>
      </c>
      <c r="E253" t="s">
        <v>3393</v>
      </c>
      <c r="F253" t="s">
        <v>3146</v>
      </c>
    </row>
    <row r="254" spans="1:6" x14ac:dyDescent="0.25">
      <c r="A254" t="s">
        <v>3124</v>
      </c>
      <c r="B254" t="s">
        <v>3349</v>
      </c>
      <c r="C254" t="s">
        <v>906</v>
      </c>
      <c r="D254" t="s">
        <v>3394</v>
      </c>
      <c r="E254" t="s">
        <v>3394</v>
      </c>
      <c r="F254" t="s">
        <v>3146</v>
      </c>
    </row>
    <row r="255" spans="1:6" x14ac:dyDescent="0.25">
      <c r="A255" t="s">
        <v>3124</v>
      </c>
      <c r="B255" t="s">
        <v>3349</v>
      </c>
      <c r="C255" t="s">
        <v>908</v>
      </c>
      <c r="D255" t="s">
        <v>3395</v>
      </c>
      <c r="E255" t="s">
        <v>3395</v>
      </c>
      <c r="F255" t="s">
        <v>3146</v>
      </c>
    </row>
    <row r="256" spans="1:6" x14ac:dyDescent="0.25">
      <c r="A256" t="s">
        <v>3124</v>
      </c>
      <c r="B256" t="s">
        <v>3349</v>
      </c>
      <c r="C256" t="s">
        <v>908</v>
      </c>
      <c r="D256" t="s">
        <v>3396</v>
      </c>
      <c r="E256" t="s">
        <v>3396</v>
      </c>
      <c r="F256" t="s">
        <v>3146</v>
      </c>
    </row>
    <row r="257" spans="1:6" x14ac:dyDescent="0.25">
      <c r="A257" t="s">
        <v>3124</v>
      </c>
      <c r="B257" t="s">
        <v>3349</v>
      </c>
      <c r="C257" t="s">
        <v>908</v>
      </c>
      <c r="D257" t="s">
        <v>3397</v>
      </c>
      <c r="E257" t="s">
        <v>3397</v>
      </c>
      <c r="F257" t="s">
        <v>3146</v>
      </c>
    </row>
    <row r="258" spans="1:6" x14ac:dyDescent="0.25">
      <c r="A258" t="s">
        <v>3124</v>
      </c>
      <c r="B258" t="s">
        <v>3349</v>
      </c>
      <c r="C258" t="s">
        <v>910</v>
      </c>
      <c r="D258" t="s">
        <v>3398</v>
      </c>
      <c r="E258" t="s">
        <v>3398</v>
      </c>
      <c r="F258" t="s">
        <v>3146</v>
      </c>
    </row>
    <row r="259" spans="1:6" x14ac:dyDescent="0.25">
      <c r="A259" t="s">
        <v>3124</v>
      </c>
      <c r="B259" t="s">
        <v>3349</v>
      </c>
      <c r="C259" t="s">
        <v>910</v>
      </c>
      <c r="D259" t="s">
        <v>3399</v>
      </c>
      <c r="E259" t="s">
        <v>3399</v>
      </c>
      <c r="F259" t="s">
        <v>3146</v>
      </c>
    </row>
    <row r="260" spans="1:6" x14ac:dyDescent="0.25">
      <c r="A260" t="s">
        <v>3124</v>
      </c>
      <c r="B260" t="s">
        <v>3349</v>
      </c>
      <c r="C260" t="s">
        <v>910</v>
      </c>
      <c r="D260" t="s">
        <v>3400</v>
      </c>
      <c r="E260" t="s">
        <v>3400</v>
      </c>
      <c r="F260" t="s">
        <v>3146</v>
      </c>
    </row>
    <row r="261" spans="1:6" x14ac:dyDescent="0.25">
      <c r="A261" t="s">
        <v>3124</v>
      </c>
      <c r="B261" t="s">
        <v>3349</v>
      </c>
      <c r="C261" t="s">
        <v>912</v>
      </c>
      <c r="D261" t="s">
        <v>3401</v>
      </c>
      <c r="E261" t="s">
        <v>3401</v>
      </c>
      <c r="F261" t="s">
        <v>3146</v>
      </c>
    </row>
    <row r="262" spans="1:6" x14ac:dyDescent="0.25">
      <c r="A262" t="s">
        <v>3124</v>
      </c>
      <c r="B262" t="s">
        <v>3349</v>
      </c>
      <c r="C262" t="s">
        <v>912</v>
      </c>
      <c r="D262" t="s">
        <v>3402</v>
      </c>
      <c r="E262" t="s">
        <v>3402</v>
      </c>
      <c r="F262" t="s">
        <v>3146</v>
      </c>
    </row>
    <row r="263" spans="1:6" x14ac:dyDescent="0.25">
      <c r="A263" t="s">
        <v>3124</v>
      </c>
      <c r="B263" t="s">
        <v>3349</v>
      </c>
      <c r="C263" t="s">
        <v>912</v>
      </c>
      <c r="D263" t="s">
        <v>3403</v>
      </c>
      <c r="E263" t="s">
        <v>3403</v>
      </c>
      <c r="F263" t="s">
        <v>3146</v>
      </c>
    </row>
    <row r="264" spans="1:6" x14ac:dyDescent="0.25">
      <c r="A264" t="s">
        <v>3124</v>
      </c>
      <c r="B264" t="s">
        <v>3349</v>
      </c>
      <c r="C264" t="s">
        <v>914</v>
      </c>
      <c r="D264" t="s">
        <v>3404</v>
      </c>
      <c r="E264" t="s">
        <v>3404</v>
      </c>
      <c r="F264" t="s">
        <v>3146</v>
      </c>
    </row>
    <row r="265" spans="1:6" x14ac:dyDescent="0.25">
      <c r="A265" t="s">
        <v>3124</v>
      </c>
      <c r="B265" t="s">
        <v>3349</v>
      </c>
      <c r="C265" t="s">
        <v>914</v>
      </c>
      <c r="D265" t="s">
        <v>3405</v>
      </c>
      <c r="E265" t="s">
        <v>3405</v>
      </c>
      <c r="F265" t="s">
        <v>3146</v>
      </c>
    </row>
    <row r="266" spans="1:6" x14ac:dyDescent="0.25">
      <c r="A266" t="s">
        <v>3124</v>
      </c>
      <c r="B266" t="s">
        <v>3349</v>
      </c>
      <c r="C266" t="s">
        <v>914</v>
      </c>
      <c r="D266" t="s">
        <v>3406</v>
      </c>
      <c r="E266" t="s">
        <v>3406</v>
      </c>
      <c r="F266" t="s">
        <v>3146</v>
      </c>
    </row>
    <row r="267" spans="1:6" x14ac:dyDescent="0.25">
      <c r="A267" t="s">
        <v>3124</v>
      </c>
      <c r="B267" t="s">
        <v>3349</v>
      </c>
      <c r="C267" t="s">
        <v>916</v>
      </c>
      <c r="D267" t="s">
        <v>3407</v>
      </c>
      <c r="E267" t="s">
        <v>3407</v>
      </c>
      <c r="F267" t="s">
        <v>3146</v>
      </c>
    </row>
    <row r="268" spans="1:6" x14ac:dyDescent="0.25">
      <c r="A268" t="s">
        <v>3124</v>
      </c>
      <c r="B268" t="s">
        <v>3349</v>
      </c>
      <c r="C268" t="s">
        <v>916</v>
      </c>
      <c r="D268" t="s">
        <v>3408</v>
      </c>
      <c r="E268" t="s">
        <v>3408</v>
      </c>
      <c r="F268" t="s">
        <v>3146</v>
      </c>
    </row>
    <row r="269" spans="1:6" x14ac:dyDescent="0.25">
      <c r="A269" t="s">
        <v>3124</v>
      </c>
      <c r="B269" t="s">
        <v>3349</v>
      </c>
      <c r="C269" t="s">
        <v>916</v>
      </c>
      <c r="D269" t="s">
        <v>3409</v>
      </c>
      <c r="E269" t="s">
        <v>3409</v>
      </c>
      <c r="F269" t="s">
        <v>3146</v>
      </c>
    </row>
    <row r="270" spans="1:6" x14ac:dyDescent="0.25">
      <c r="A270" t="s">
        <v>3124</v>
      </c>
      <c r="B270" t="s">
        <v>3349</v>
      </c>
      <c r="C270" t="s">
        <v>918</v>
      </c>
      <c r="D270" t="s">
        <v>3410</v>
      </c>
      <c r="E270" t="s">
        <v>3410</v>
      </c>
      <c r="F270" t="s">
        <v>3146</v>
      </c>
    </row>
    <row r="271" spans="1:6" x14ac:dyDescent="0.25">
      <c r="A271" t="s">
        <v>3124</v>
      </c>
      <c r="B271" t="s">
        <v>3349</v>
      </c>
      <c r="C271" t="s">
        <v>918</v>
      </c>
      <c r="D271" t="s">
        <v>3411</v>
      </c>
      <c r="E271" t="s">
        <v>3411</v>
      </c>
      <c r="F271" t="s">
        <v>3146</v>
      </c>
    </row>
    <row r="272" spans="1:6" x14ac:dyDescent="0.25">
      <c r="A272" t="s">
        <v>3124</v>
      </c>
      <c r="B272" t="s">
        <v>3349</v>
      </c>
      <c r="C272" t="s">
        <v>918</v>
      </c>
      <c r="D272" t="s">
        <v>3412</v>
      </c>
      <c r="E272" t="s">
        <v>3412</v>
      </c>
      <c r="F272" t="s">
        <v>3146</v>
      </c>
    </row>
    <row r="273" spans="1:6" x14ac:dyDescent="0.25">
      <c r="A273" t="s">
        <v>3124</v>
      </c>
      <c r="B273" t="s">
        <v>3349</v>
      </c>
      <c r="C273" t="s">
        <v>920</v>
      </c>
      <c r="D273" t="s">
        <v>3413</v>
      </c>
      <c r="E273" t="s">
        <v>3413</v>
      </c>
      <c r="F273" t="s">
        <v>3146</v>
      </c>
    </row>
    <row r="274" spans="1:6" x14ac:dyDescent="0.25">
      <c r="A274" t="s">
        <v>3124</v>
      </c>
      <c r="B274" t="s">
        <v>3349</v>
      </c>
      <c r="C274" t="s">
        <v>920</v>
      </c>
      <c r="D274" t="s">
        <v>3414</v>
      </c>
      <c r="E274" t="s">
        <v>3414</v>
      </c>
      <c r="F274" t="s">
        <v>3146</v>
      </c>
    </row>
    <row r="275" spans="1:6" x14ac:dyDescent="0.25">
      <c r="A275" t="s">
        <v>3124</v>
      </c>
      <c r="B275" t="s">
        <v>3349</v>
      </c>
      <c r="C275" t="s">
        <v>920</v>
      </c>
      <c r="D275" t="s">
        <v>3415</v>
      </c>
      <c r="E275" t="s">
        <v>3415</v>
      </c>
      <c r="F275" t="s">
        <v>3146</v>
      </c>
    </row>
    <row r="276" spans="1:6" x14ac:dyDescent="0.25">
      <c r="A276" t="s">
        <v>3124</v>
      </c>
      <c r="B276" t="s">
        <v>3349</v>
      </c>
      <c r="C276" t="s">
        <v>922</v>
      </c>
      <c r="D276" t="s">
        <v>3155</v>
      </c>
      <c r="E276" t="s">
        <v>3155</v>
      </c>
      <c r="F276" t="s">
        <v>3146</v>
      </c>
    </row>
    <row r="277" spans="1:6" x14ac:dyDescent="0.25">
      <c r="A277" t="s">
        <v>3124</v>
      </c>
      <c r="B277" t="s">
        <v>3349</v>
      </c>
      <c r="C277" t="s">
        <v>922</v>
      </c>
      <c r="D277" t="s">
        <v>3157</v>
      </c>
      <c r="E277" t="s">
        <v>3157</v>
      </c>
      <c r="F277" t="s">
        <v>3146</v>
      </c>
    </row>
    <row r="278" spans="1:6" x14ac:dyDescent="0.25">
      <c r="A278" t="s">
        <v>3124</v>
      </c>
      <c r="B278" t="s">
        <v>3349</v>
      </c>
      <c r="C278" t="s">
        <v>922</v>
      </c>
      <c r="D278" t="s">
        <v>3416</v>
      </c>
      <c r="E278" t="s">
        <v>3416</v>
      </c>
      <c r="F278" t="s">
        <v>3146</v>
      </c>
    </row>
    <row r="279" spans="1:6" x14ac:dyDescent="0.25">
      <c r="A279" t="s">
        <v>3124</v>
      </c>
      <c r="B279" t="s">
        <v>3349</v>
      </c>
      <c r="C279" t="s">
        <v>924</v>
      </c>
      <c r="D279" t="s">
        <v>3417</v>
      </c>
      <c r="E279" t="s">
        <v>3417</v>
      </c>
      <c r="F279" t="s">
        <v>3146</v>
      </c>
    </row>
    <row r="280" spans="1:6" x14ac:dyDescent="0.25">
      <c r="A280" t="s">
        <v>3124</v>
      </c>
      <c r="B280" t="s">
        <v>3349</v>
      </c>
      <c r="C280" t="s">
        <v>924</v>
      </c>
      <c r="D280" t="s">
        <v>3418</v>
      </c>
      <c r="E280" t="s">
        <v>3418</v>
      </c>
      <c r="F280" t="s">
        <v>3146</v>
      </c>
    </row>
    <row r="281" spans="1:6" x14ac:dyDescent="0.25">
      <c r="A281" t="s">
        <v>3124</v>
      </c>
      <c r="B281" t="s">
        <v>3349</v>
      </c>
      <c r="C281" t="s">
        <v>924</v>
      </c>
      <c r="D281" t="s">
        <v>3419</v>
      </c>
      <c r="E281" t="s">
        <v>3419</v>
      </c>
      <c r="F281" t="s">
        <v>3146</v>
      </c>
    </row>
    <row r="282" spans="1:6" x14ac:dyDescent="0.25">
      <c r="A282" t="s">
        <v>3124</v>
      </c>
      <c r="B282" t="s">
        <v>3349</v>
      </c>
      <c r="C282" t="s">
        <v>926</v>
      </c>
      <c r="D282" t="s">
        <v>3420</v>
      </c>
      <c r="E282" t="s">
        <v>3420</v>
      </c>
      <c r="F282" t="s">
        <v>3146</v>
      </c>
    </row>
    <row r="283" spans="1:6" x14ac:dyDescent="0.25">
      <c r="A283" t="s">
        <v>3124</v>
      </c>
      <c r="B283" t="s">
        <v>3349</v>
      </c>
      <c r="C283" t="s">
        <v>926</v>
      </c>
      <c r="D283" t="s">
        <v>3421</v>
      </c>
      <c r="E283" t="s">
        <v>3421</v>
      </c>
      <c r="F283" t="s">
        <v>3146</v>
      </c>
    </row>
    <row r="284" spans="1:6" x14ac:dyDescent="0.25">
      <c r="A284" t="s">
        <v>3124</v>
      </c>
      <c r="B284" t="s">
        <v>3349</v>
      </c>
      <c r="C284" t="s">
        <v>926</v>
      </c>
      <c r="D284" t="s">
        <v>3422</v>
      </c>
      <c r="E284" t="s">
        <v>3422</v>
      </c>
      <c r="F284" t="s">
        <v>3146</v>
      </c>
    </row>
    <row r="285" spans="1:6" x14ac:dyDescent="0.25">
      <c r="A285" t="s">
        <v>3124</v>
      </c>
      <c r="B285" t="s">
        <v>3349</v>
      </c>
      <c r="C285" t="s">
        <v>928</v>
      </c>
      <c r="D285" t="s">
        <v>3423</v>
      </c>
      <c r="E285" t="s">
        <v>3423</v>
      </c>
      <c r="F285" t="s">
        <v>3146</v>
      </c>
    </row>
    <row r="286" spans="1:6" x14ac:dyDescent="0.25">
      <c r="A286" t="s">
        <v>3124</v>
      </c>
      <c r="B286" t="s">
        <v>3349</v>
      </c>
      <c r="C286" t="s">
        <v>928</v>
      </c>
      <c r="D286" t="s">
        <v>3424</v>
      </c>
      <c r="E286" t="s">
        <v>3424</v>
      </c>
      <c r="F286" t="s">
        <v>3146</v>
      </c>
    </row>
    <row r="287" spans="1:6" x14ac:dyDescent="0.25">
      <c r="A287" t="s">
        <v>3124</v>
      </c>
      <c r="B287" t="s">
        <v>3349</v>
      </c>
      <c r="C287" t="s">
        <v>928</v>
      </c>
      <c r="D287" t="s">
        <v>3425</v>
      </c>
      <c r="E287" t="s">
        <v>3425</v>
      </c>
      <c r="F287" t="s">
        <v>3146</v>
      </c>
    </row>
    <row r="288" spans="1:6" x14ac:dyDescent="0.25">
      <c r="A288" t="s">
        <v>3124</v>
      </c>
      <c r="B288" t="s">
        <v>3349</v>
      </c>
      <c r="C288" t="s">
        <v>930</v>
      </c>
      <c r="D288" t="s">
        <v>3158</v>
      </c>
      <c r="E288" t="s">
        <v>3158</v>
      </c>
      <c r="F288" t="s">
        <v>3426</v>
      </c>
    </row>
    <row r="289" spans="1:6" x14ac:dyDescent="0.25">
      <c r="A289" t="s">
        <v>3124</v>
      </c>
      <c r="B289" t="s">
        <v>3349</v>
      </c>
      <c r="C289" t="s">
        <v>930</v>
      </c>
      <c r="D289" t="s">
        <v>3160</v>
      </c>
      <c r="E289" t="s">
        <v>3160</v>
      </c>
      <c r="F289" t="s">
        <v>3426</v>
      </c>
    </row>
    <row r="290" spans="1:6" x14ac:dyDescent="0.25">
      <c r="A290" t="s">
        <v>3124</v>
      </c>
      <c r="B290" t="s">
        <v>3349</v>
      </c>
      <c r="C290" t="s">
        <v>930</v>
      </c>
      <c r="D290" t="s">
        <v>3427</v>
      </c>
      <c r="E290" t="s">
        <v>3427</v>
      </c>
      <c r="F290" t="s">
        <v>3426</v>
      </c>
    </row>
    <row r="291" spans="1:6" x14ac:dyDescent="0.25">
      <c r="A291" t="s">
        <v>3124</v>
      </c>
      <c r="B291" t="s">
        <v>3349</v>
      </c>
      <c r="C291" t="s">
        <v>931</v>
      </c>
      <c r="D291" t="s">
        <v>3161</v>
      </c>
      <c r="E291" t="s">
        <v>3161</v>
      </c>
      <c r="F291" t="s">
        <v>3146</v>
      </c>
    </row>
    <row r="292" spans="1:6" x14ac:dyDescent="0.25">
      <c r="A292" t="s">
        <v>3124</v>
      </c>
      <c r="B292" t="s">
        <v>3349</v>
      </c>
      <c r="C292" t="s">
        <v>931</v>
      </c>
      <c r="D292" t="s">
        <v>3163</v>
      </c>
      <c r="E292" t="s">
        <v>3163</v>
      </c>
      <c r="F292" t="s">
        <v>3146</v>
      </c>
    </row>
    <row r="293" spans="1:6" x14ac:dyDescent="0.25">
      <c r="A293" t="s">
        <v>3124</v>
      </c>
      <c r="B293" t="s">
        <v>3349</v>
      </c>
      <c r="C293" t="s">
        <v>931</v>
      </c>
      <c r="D293" t="s">
        <v>3428</v>
      </c>
      <c r="E293" t="s">
        <v>3428</v>
      </c>
      <c r="F293" t="s">
        <v>3146</v>
      </c>
    </row>
    <row r="294" spans="1:6" x14ac:dyDescent="0.25">
      <c r="A294" t="s">
        <v>3124</v>
      </c>
      <c r="B294" t="s">
        <v>3349</v>
      </c>
      <c r="C294" t="s">
        <v>934</v>
      </c>
      <c r="D294" t="s">
        <v>3167</v>
      </c>
      <c r="E294" t="s">
        <v>3167</v>
      </c>
      <c r="F294" t="s">
        <v>3146</v>
      </c>
    </row>
    <row r="295" spans="1:6" x14ac:dyDescent="0.25">
      <c r="A295" t="s">
        <v>3124</v>
      </c>
      <c r="B295" t="s">
        <v>3349</v>
      </c>
      <c r="C295" t="s">
        <v>934</v>
      </c>
      <c r="D295" t="s">
        <v>3169</v>
      </c>
      <c r="E295" t="s">
        <v>3169</v>
      </c>
      <c r="F295" t="s">
        <v>3146</v>
      </c>
    </row>
    <row r="296" spans="1:6" x14ac:dyDescent="0.25">
      <c r="A296" t="s">
        <v>3124</v>
      </c>
      <c r="B296" t="s">
        <v>3349</v>
      </c>
      <c r="C296" t="s">
        <v>934</v>
      </c>
      <c r="D296" t="s">
        <v>3429</v>
      </c>
      <c r="E296" t="s">
        <v>3429</v>
      </c>
      <c r="F296" t="s">
        <v>3146</v>
      </c>
    </row>
    <row r="297" spans="1:6" x14ac:dyDescent="0.25">
      <c r="A297" t="s">
        <v>3124</v>
      </c>
      <c r="B297" t="s">
        <v>3349</v>
      </c>
      <c r="C297" t="s">
        <v>936</v>
      </c>
      <c r="D297" t="s">
        <v>3170</v>
      </c>
      <c r="E297" t="s">
        <v>3170</v>
      </c>
      <c r="F297" t="s">
        <v>3146</v>
      </c>
    </row>
    <row r="298" spans="1:6" x14ac:dyDescent="0.25">
      <c r="A298" t="s">
        <v>3124</v>
      </c>
      <c r="B298" t="s">
        <v>3349</v>
      </c>
      <c r="C298" t="s">
        <v>936</v>
      </c>
      <c r="D298" t="s">
        <v>3172</v>
      </c>
      <c r="E298" t="s">
        <v>3172</v>
      </c>
      <c r="F298" t="s">
        <v>3146</v>
      </c>
    </row>
    <row r="299" spans="1:6" x14ac:dyDescent="0.25">
      <c r="A299" t="s">
        <v>3124</v>
      </c>
      <c r="B299" t="s">
        <v>3349</v>
      </c>
      <c r="C299" t="s">
        <v>936</v>
      </c>
      <c r="D299" t="s">
        <v>3430</v>
      </c>
      <c r="E299" t="s">
        <v>3430</v>
      </c>
      <c r="F299" t="s">
        <v>3146</v>
      </c>
    </row>
    <row r="300" spans="1:6" x14ac:dyDescent="0.25">
      <c r="A300" t="s">
        <v>3124</v>
      </c>
      <c r="B300" t="s">
        <v>3349</v>
      </c>
      <c r="C300" t="s">
        <v>938</v>
      </c>
      <c r="D300" t="s">
        <v>3173</v>
      </c>
      <c r="E300" t="s">
        <v>3173</v>
      </c>
      <c r="F300" t="s">
        <v>3146</v>
      </c>
    </row>
    <row r="301" spans="1:6" x14ac:dyDescent="0.25">
      <c r="A301" t="s">
        <v>3124</v>
      </c>
      <c r="B301" t="s">
        <v>3349</v>
      </c>
      <c r="C301" t="s">
        <v>938</v>
      </c>
      <c r="D301" t="s">
        <v>3175</v>
      </c>
      <c r="E301" t="s">
        <v>3175</v>
      </c>
      <c r="F301" t="s">
        <v>3146</v>
      </c>
    </row>
    <row r="302" spans="1:6" x14ac:dyDescent="0.25">
      <c r="A302" t="s">
        <v>3124</v>
      </c>
      <c r="B302" t="s">
        <v>3349</v>
      </c>
      <c r="C302" t="s">
        <v>938</v>
      </c>
      <c r="D302" t="s">
        <v>3431</v>
      </c>
      <c r="E302" t="s">
        <v>3431</v>
      </c>
      <c r="F302" t="s">
        <v>3146</v>
      </c>
    </row>
    <row r="303" spans="1:6" x14ac:dyDescent="0.25">
      <c r="A303" t="s">
        <v>3124</v>
      </c>
      <c r="B303" t="s">
        <v>3349</v>
      </c>
      <c r="C303" t="s">
        <v>941</v>
      </c>
      <c r="D303" t="s">
        <v>3432</v>
      </c>
      <c r="E303" t="s">
        <v>3432</v>
      </c>
      <c r="F303" t="s">
        <v>3146</v>
      </c>
    </row>
    <row r="304" spans="1:6" x14ac:dyDescent="0.25">
      <c r="A304" t="s">
        <v>3124</v>
      </c>
      <c r="B304" t="s">
        <v>3349</v>
      </c>
      <c r="C304" t="s">
        <v>941</v>
      </c>
      <c r="D304" t="s">
        <v>3433</v>
      </c>
      <c r="E304" t="s">
        <v>3433</v>
      </c>
      <c r="F304" t="s">
        <v>3146</v>
      </c>
    </row>
    <row r="305" spans="1:6" x14ac:dyDescent="0.25">
      <c r="A305" t="s">
        <v>3124</v>
      </c>
      <c r="B305" t="s">
        <v>3349</v>
      </c>
      <c r="C305" t="s">
        <v>941</v>
      </c>
      <c r="D305" t="s">
        <v>3434</v>
      </c>
      <c r="E305" t="s">
        <v>3434</v>
      </c>
      <c r="F305" t="s">
        <v>3146</v>
      </c>
    </row>
    <row r="306" spans="1:6" x14ac:dyDescent="0.25">
      <c r="A306" t="s">
        <v>3124</v>
      </c>
      <c r="B306" t="s">
        <v>3349</v>
      </c>
      <c r="C306" t="s">
        <v>942</v>
      </c>
      <c r="D306" t="s">
        <v>3435</v>
      </c>
      <c r="E306" t="s">
        <v>3435</v>
      </c>
      <c r="F306" t="s">
        <v>3146</v>
      </c>
    </row>
    <row r="307" spans="1:6" x14ac:dyDescent="0.25">
      <c r="A307" t="s">
        <v>3124</v>
      </c>
      <c r="B307" t="s">
        <v>3349</v>
      </c>
      <c r="C307" t="s">
        <v>942</v>
      </c>
      <c r="D307" t="s">
        <v>3436</v>
      </c>
      <c r="E307" t="s">
        <v>3436</v>
      </c>
      <c r="F307" t="s">
        <v>3146</v>
      </c>
    </row>
    <row r="308" spans="1:6" x14ac:dyDescent="0.25">
      <c r="A308" t="s">
        <v>3124</v>
      </c>
      <c r="B308" t="s">
        <v>3349</v>
      </c>
      <c r="C308" t="s">
        <v>942</v>
      </c>
      <c r="D308" t="s">
        <v>3437</v>
      </c>
      <c r="E308" t="s">
        <v>3437</v>
      </c>
      <c r="F308" t="s">
        <v>3146</v>
      </c>
    </row>
    <row r="309" spans="1:6" x14ac:dyDescent="0.25">
      <c r="A309" t="s">
        <v>3124</v>
      </c>
      <c r="B309" t="s">
        <v>3349</v>
      </c>
      <c r="C309" t="s">
        <v>943</v>
      </c>
      <c r="D309" t="s">
        <v>3438</v>
      </c>
      <c r="E309" t="s">
        <v>3438</v>
      </c>
      <c r="F309" t="s">
        <v>3146</v>
      </c>
    </row>
    <row r="310" spans="1:6" x14ac:dyDescent="0.25">
      <c r="A310" t="s">
        <v>3124</v>
      </c>
      <c r="B310" t="s">
        <v>3349</v>
      </c>
      <c r="C310" t="s">
        <v>943</v>
      </c>
      <c r="D310" t="s">
        <v>3439</v>
      </c>
      <c r="E310" t="s">
        <v>3439</v>
      </c>
      <c r="F310" t="s">
        <v>3146</v>
      </c>
    </row>
    <row r="311" spans="1:6" x14ac:dyDescent="0.25">
      <c r="A311" t="s">
        <v>3124</v>
      </c>
      <c r="B311" t="s">
        <v>3349</v>
      </c>
      <c r="C311" t="s">
        <v>943</v>
      </c>
      <c r="D311" t="s">
        <v>3440</v>
      </c>
      <c r="E311" t="s">
        <v>3440</v>
      </c>
      <c r="F311" t="s">
        <v>3146</v>
      </c>
    </row>
    <row r="312" spans="1:6" x14ac:dyDescent="0.25">
      <c r="A312" t="s">
        <v>3124</v>
      </c>
      <c r="B312" t="s">
        <v>3349</v>
      </c>
      <c r="C312" t="s">
        <v>944</v>
      </c>
      <c r="D312" t="s">
        <v>3441</v>
      </c>
      <c r="E312" t="s">
        <v>3441</v>
      </c>
      <c r="F312" t="s">
        <v>3146</v>
      </c>
    </row>
    <row r="313" spans="1:6" x14ac:dyDescent="0.25">
      <c r="A313" t="s">
        <v>3124</v>
      </c>
      <c r="B313" t="s">
        <v>3349</v>
      </c>
      <c r="C313" t="s">
        <v>944</v>
      </c>
      <c r="D313" t="s">
        <v>3442</v>
      </c>
      <c r="E313" t="s">
        <v>3442</v>
      </c>
      <c r="F313" t="s">
        <v>3146</v>
      </c>
    </row>
    <row r="314" spans="1:6" x14ac:dyDescent="0.25">
      <c r="A314" t="s">
        <v>3124</v>
      </c>
      <c r="B314" t="s">
        <v>3349</v>
      </c>
      <c r="C314" t="s">
        <v>944</v>
      </c>
      <c r="D314" t="s">
        <v>3443</v>
      </c>
      <c r="E314" t="s">
        <v>3443</v>
      </c>
      <c r="F314" t="s">
        <v>3146</v>
      </c>
    </row>
    <row r="315" spans="1:6" x14ac:dyDescent="0.25">
      <c r="A315" t="s">
        <v>3124</v>
      </c>
      <c r="B315" t="s">
        <v>3349</v>
      </c>
      <c r="C315" t="s">
        <v>945</v>
      </c>
      <c r="D315" t="s">
        <v>3444</v>
      </c>
      <c r="E315" t="s">
        <v>3444</v>
      </c>
      <c r="F315" t="s">
        <v>3146</v>
      </c>
    </row>
    <row r="316" spans="1:6" x14ac:dyDescent="0.25">
      <c r="A316" t="s">
        <v>3124</v>
      </c>
      <c r="B316" t="s">
        <v>3349</v>
      </c>
      <c r="C316" t="s">
        <v>945</v>
      </c>
      <c r="D316" t="s">
        <v>3445</v>
      </c>
      <c r="E316" t="s">
        <v>3445</v>
      </c>
      <c r="F316" t="s">
        <v>3146</v>
      </c>
    </row>
    <row r="317" spans="1:6" x14ac:dyDescent="0.25">
      <c r="A317" t="s">
        <v>3124</v>
      </c>
      <c r="B317" t="s">
        <v>3349</v>
      </c>
      <c r="C317" t="s">
        <v>945</v>
      </c>
      <c r="D317" t="s">
        <v>3446</v>
      </c>
      <c r="E317" t="s">
        <v>3446</v>
      </c>
      <c r="F317" t="s">
        <v>3146</v>
      </c>
    </row>
    <row r="318" spans="1:6" x14ac:dyDescent="0.25">
      <c r="A318" t="s">
        <v>3124</v>
      </c>
      <c r="B318" t="s">
        <v>3349</v>
      </c>
      <c r="C318" t="s">
        <v>946</v>
      </c>
      <c r="D318" t="s">
        <v>3447</v>
      </c>
      <c r="E318" t="s">
        <v>3447</v>
      </c>
      <c r="F318" t="s">
        <v>3146</v>
      </c>
    </row>
    <row r="319" spans="1:6" x14ac:dyDescent="0.25">
      <c r="A319" t="s">
        <v>3124</v>
      </c>
      <c r="B319" t="s">
        <v>3349</v>
      </c>
      <c r="C319" t="s">
        <v>946</v>
      </c>
      <c r="D319" t="s">
        <v>3448</v>
      </c>
      <c r="E319" t="s">
        <v>3448</v>
      </c>
      <c r="F319" t="s">
        <v>3146</v>
      </c>
    </row>
    <row r="320" spans="1:6" x14ac:dyDescent="0.25">
      <c r="A320" t="s">
        <v>3124</v>
      </c>
      <c r="B320" t="s">
        <v>3349</v>
      </c>
      <c r="C320" t="s">
        <v>946</v>
      </c>
      <c r="D320" t="s">
        <v>3449</v>
      </c>
      <c r="E320" t="s">
        <v>3449</v>
      </c>
      <c r="F320" t="s">
        <v>3146</v>
      </c>
    </row>
    <row r="321" spans="1:6" x14ac:dyDescent="0.25">
      <c r="A321" t="s">
        <v>3124</v>
      </c>
      <c r="B321" t="s">
        <v>3349</v>
      </c>
      <c r="C321" t="s">
        <v>947</v>
      </c>
      <c r="D321" t="s">
        <v>3450</v>
      </c>
      <c r="E321" t="s">
        <v>3450</v>
      </c>
      <c r="F321" t="s">
        <v>3146</v>
      </c>
    </row>
    <row r="322" spans="1:6" x14ac:dyDescent="0.25">
      <c r="A322" t="s">
        <v>3124</v>
      </c>
      <c r="B322" t="s">
        <v>3349</v>
      </c>
      <c r="C322" t="s">
        <v>947</v>
      </c>
      <c r="D322" t="s">
        <v>3451</v>
      </c>
      <c r="E322" t="s">
        <v>3451</v>
      </c>
      <c r="F322" t="s">
        <v>3146</v>
      </c>
    </row>
    <row r="323" spans="1:6" x14ac:dyDescent="0.25">
      <c r="A323" t="s">
        <v>3124</v>
      </c>
      <c r="B323" t="s">
        <v>3349</v>
      </c>
      <c r="C323" t="s">
        <v>947</v>
      </c>
      <c r="D323" t="s">
        <v>3452</v>
      </c>
      <c r="E323" t="s">
        <v>3452</v>
      </c>
      <c r="F323" t="s">
        <v>3146</v>
      </c>
    </row>
    <row r="324" spans="1:6" x14ac:dyDescent="0.25">
      <c r="A324" t="s">
        <v>3124</v>
      </c>
      <c r="B324" t="s">
        <v>3349</v>
      </c>
      <c r="C324" t="s">
        <v>948</v>
      </c>
      <c r="D324" t="s">
        <v>3453</v>
      </c>
      <c r="E324" t="s">
        <v>3453</v>
      </c>
      <c r="F324" t="s">
        <v>3146</v>
      </c>
    </row>
    <row r="325" spans="1:6" x14ac:dyDescent="0.25">
      <c r="A325" t="s">
        <v>3124</v>
      </c>
      <c r="B325" t="s">
        <v>3349</v>
      </c>
      <c r="C325" t="s">
        <v>948</v>
      </c>
      <c r="D325" t="s">
        <v>3454</v>
      </c>
      <c r="E325" t="s">
        <v>3454</v>
      </c>
      <c r="F325" t="s">
        <v>3146</v>
      </c>
    </row>
    <row r="326" spans="1:6" x14ac:dyDescent="0.25">
      <c r="A326" t="s">
        <v>3124</v>
      </c>
      <c r="B326" t="s">
        <v>3349</v>
      </c>
      <c r="C326" t="s">
        <v>948</v>
      </c>
      <c r="D326" t="s">
        <v>3455</v>
      </c>
      <c r="E326" t="s">
        <v>3455</v>
      </c>
      <c r="F326" t="s">
        <v>3146</v>
      </c>
    </row>
    <row r="327" spans="1:6" x14ac:dyDescent="0.25">
      <c r="A327" t="s">
        <v>3124</v>
      </c>
      <c r="B327" t="s">
        <v>3349</v>
      </c>
      <c r="C327" t="s">
        <v>949</v>
      </c>
      <c r="D327" t="s">
        <v>3456</v>
      </c>
      <c r="E327" t="s">
        <v>3456</v>
      </c>
      <c r="F327" t="s">
        <v>3146</v>
      </c>
    </row>
    <row r="328" spans="1:6" x14ac:dyDescent="0.25">
      <c r="A328" t="s">
        <v>3124</v>
      </c>
      <c r="B328" t="s">
        <v>3349</v>
      </c>
      <c r="C328" t="s">
        <v>949</v>
      </c>
      <c r="D328" t="s">
        <v>3457</v>
      </c>
      <c r="E328" t="s">
        <v>3457</v>
      </c>
      <c r="F328" t="s">
        <v>3146</v>
      </c>
    </row>
    <row r="329" spans="1:6" x14ac:dyDescent="0.25">
      <c r="A329" t="s">
        <v>3124</v>
      </c>
      <c r="B329" t="s">
        <v>3349</v>
      </c>
      <c r="C329" t="s">
        <v>949</v>
      </c>
      <c r="D329" t="s">
        <v>3458</v>
      </c>
      <c r="E329" t="s">
        <v>3458</v>
      </c>
      <c r="F329" t="s">
        <v>3146</v>
      </c>
    </row>
    <row r="330" spans="1:6" x14ac:dyDescent="0.25">
      <c r="A330" t="s">
        <v>3124</v>
      </c>
      <c r="B330" t="s">
        <v>3349</v>
      </c>
      <c r="C330" t="s">
        <v>950</v>
      </c>
      <c r="D330" t="s">
        <v>3459</v>
      </c>
      <c r="E330" t="s">
        <v>3459</v>
      </c>
      <c r="F330" t="s">
        <v>3146</v>
      </c>
    </row>
    <row r="331" spans="1:6" x14ac:dyDescent="0.25">
      <c r="A331" t="s">
        <v>3124</v>
      </c>
      <c r="B331" t="s">
        <v>3349</v>
      </c>
      <c r="C331" t="s">
        <v>950</v>
      </c>
      <c r="D331" t="s">
        <v>3460</v>
      </c>
      <c r="E331" t="s">
        <v>3460</v>
      </c>
      <c r="F331" t="s">
        <v>3146</v>
      </c>
    </row>
    <row r="332" spans="1:6" x14ac:dyDescent="0.25">
      <c r="A332" t="s">
        <v>3124</v>
      </c>
      <c r="B332" t="s">
        <v>3349</v>
      </c>
      <c r="C332" t="s">
        <v>950</v>
      </c>
      <c r="D332" t="s">
        <v>3461</v>
      </c>
      <c r="E332" t="s">
        <v>3461</v>
      </c>
      <c r="F332" t="s">
        <v>3146</v>
      </c>
    </row>
    <row r="333" spans="1:6" x14ac:dyDescent="0.25">
      <c r="A333" t="s">
        <v>3124</v>
      </c>
      <c r="B333" t="s">
        <v>3349</v>
      </c>
      <c r="C333" t="s">
        <v>951</v>
      </c>
      <c r="D333" t="s">
        <v>3462</v>
      </c>
      <c r="E333" t="s">
        <v>3462</v>
      </c>
      <c r="F333" t="s">
        <v>3146</v>
      </c>
    </row>
    <row r="334" spans="1:6" x14ac:dyDescent="0.25">
      <c r="A334" t="s">
        <v>3124</v>
      </c>
      <c r="B334" t="s">
        <v>3349</v>
      </c>
      <c r="C334" t="s">
        <v>951</v>
      </c>
      <c r="D334" t="s">
        <v>3463</v>
      </c>
      <c r="E334" t="s">
        <v>3463</v>
      </c>
      <c r="F334" t="s">
        <v>3146</v>
      </c>
    </row>
    <row r="335" spans="1:6" x14ac:dyDescent="0.25">
      <c r="A335" t="s">
        <v>3124</v>
      </c>
      <c r="B335" t="s">
        <v>3349</v>
      </c>
      <c r="C335" t="s">
        <v>951</v>
      </c>
      <c r="D335" t="s">
        <v>3464</v>
      </c>
      <c r="E335" t="s">
        <v>3464</v>
      </c>
      <c r="F335" t="s">
        <v>3146</v>
      </c>
    </row>
    <row r="336" spans="1:6" x14ac:dyDescent="0.25">
      <c r="A336" t="s">
        <v>3124</v>
      </c>
      <c r="B336" t="s">
        <v>3349</v>
      </c>
      <c r="C336" t="s">
        <v>965</v>
      </c>
      <c r="D336" t="s">
        <v>3465</v>
      </c>
      <c r="E336" t="s">
        <v>3465</v>
      </c>
      <c r="F336" t="s">
        <v>3466</v>
      </c>
    </row>
    <row r="337" spans="1:6" x14ac:dyDescent="0.25">
      <c r="A337" t="s">
        <v>3124</v>
      </c>
      <c r="B337" t="s">
        <v>3349</v>
      </c>
      <c r="C337" t="s">
        <v>965</v>
      </c>
      <c r="D337" t="s">
        <v>3467</v>
      </c>
      <c r="E337" t="s">
        <v>3467</v>
      </c>
      <c r="F337" t="s">
        <v>3146</v>
      </c>
    </row>
    <row r="338" spans="1:6" x14ac:dyDescent="0.25">
      <c r="A338" t="s">
        <v>3124</v>
      </c>
      <c r="B338" t="s">
        <v>3349</v>
      </c>
      <c r="C338" t="s">
        <v>965</v>
      </c>
      <c r="D338" t="s">
        <v>3468</v>
      </c>
      <c r="E338" t="s">
        <v>3468</v>
      </c>
      <c r="F338" t="s">
        <v>3469</v>
      </c>
    </row>
    <row r="339" spans="1:6" x14ac:dyDescent="0.25">
      <c r="A339" t="s">
        <v>3124</v>
      </c>
      <c r="B339" t="s">
        <v>3349</v>
      </c>
      <c r="C339" t="s">
        <v>967</v>
      </c>
      <c r="D339" t="s">
        <v>3470</v>
      </c>
      <c r="E339" t="s">
        <v>3470</v>
      </c>
      <c r="F339" t="s">
        <v>3471</v>
      </c>
    </row>
    <row r="340" spans="1:6" x14ac:dyDescent="0.25">
      <c r="A340" t="s">
        <v>3124</v>
      </c>
      <c r="B340" t="s">
        <v>3349</v>
      </c>
      <c r="C340" t="s">
        <v>967</v>
      </c>
      <c r="D340" t="s">
        <v>3472</v>
      </c>
      <c r="E340" t="s">
        <v>3472</v>
      </c>
      <c r="F340" t="s">
        <v>3146</v>
      </c>
    </row>
    <row r="341" spans="1:6" x14ac:dyDescent="0.25">
      <c r="A341" t="s">
        <v>3124</v>
      </c>
      <c r="B341" t="s">
        <v>3349</v>
      </c>
      <c r="C341" t="s">
        <v>967</v>
      </c>
      <c r="D341" t="s">
        <v>3473</v>
      </c>
      <c r="E341" t="s">
        <v>3473</v>
      </c>
      <c r="F341" t="s">
        <v>3474</v>
      </c>
    </row>
    <row r="342" spans="1:6" x14ac:dyDescent="0.25">
      <c r="A342" t="s">
        <v>3124</v>
      </c>
      <c r="B342" t="s">
        <v>3349</v>
      </c>
      <c r="C342" t="s">
        <v>969</v>
      </c>
      <c r="D342" t="s">
        <v>3475</v>
      </c>
      <c r="E342" t="s">
        <v>3475</v>
      </c>
      <c r="F342" t="s">
        <v>3476</v>
      </c>
    </row>
    <row r="343" spans="1:6" x14ac:dyDescent="0.25">
      <c r="A343" t="s">
        <v>3124</v>
      </c>
      <c r="B343" t="s">
        <v>3349</v>
      </c>
      <c r="C343" t="s">
        <v>969</v>
      </c>
      <c r="D343" t="s">
        <v>3477</v>
      </c>
      <c r="E343" t="s">
        <v>3477</v>
      </c>
      <c r="F343" t="s">
        <v>3146</v>
      </c>
    </row>
    <row r="344" spans="1:6" x14ac:dyDescent="0.25">
      <c r="A344" t="s">
        <v>3124</v>
      </c>
      <c r="B344" t="s">
        <v>3349</v>
      </c>
      <c r="C344" t="s">
        <v>969</v>
      </c>
      <c r="D344" t="s">
        <v>3478</v>
      </c>
      <c r="E344" t="s">
        <v>3478</v>
      </c>
      <c r="F344" t="s">
        <v>3479</v>
      </c>
    </row>
    <row r="345" spans="1:6" x14ac:dyDescent="0.25">
      <c r="A345" t="s">
        <v>3124</v>
      </c>
      <c r="B345" t="s">
        <v>3349</v>
      </c>
      <c r="C345" t="s">
        <v>971</v>
      </c>
      <c r="D345" t="s">
        <v>3480</v>
      </c>
      <c r="E345" t="s">
        <v>3480</v>
      </c>
      <c r="F345" t="s">
        <v>3481</v>
      </c>
    </row>
    <row r="346" spans="1:6" x14ac:dyDescent="0.25">
      <c r="A346" t="s">
        <v>3124</v>
      </c>
      <c r="B346" t="s">
        <v>3349</v>
      </c>
      <c r="C346" t="s">
        <v>971</v>
      </c>
      <c r="D346" t="s">
        <v>3482</v>
      </c>
      <c r="E346" t="s">
        <v>3482</v>
      </c>
      <c r="F346" t="s">
        <v>3146</v>
      </c>
    </row>
    <row r="347" spans="1:6" x14ac:dyDescent="0.25">
      <c r="A347" t="s">
        <v>3124</v>
      </c>
      <c r="B347" t="s">
        <v>3349</v>
      </c>
      <c r="C347" t="s">
        <v>971</v>
      </c>
      <c r="D347" t="s">
        <v>3483</v>
      </c>
      <c r="E347" t="s">
        <v>3483</v>
      </c>
      <c r="F347" t="s">
        <v>3484</v>
      </c>
    </row>
    <row r="348" spans="1:6" x14ac:dyDescent="0.25">
      <c r="A348" t="s">
        <v>3124</v>
      </c>
      <c r="B348" t="s">
        <v>3349</v>
      </c>
      <c r="C348" t="s">
        <v>973</v>
      </c>
      <c r="D348" t="s">
        <v>3485</v>
      </c>
      <c r="E348" t="s">
        <v>3485</v>
      </c>
      <c r="F348" t="s">
        <v>3486</v>
      </c>
    </row>
    <row r="349" spans="1:6" x14ac:dyDescent="0.25">
      <c r="A349" t="s">
        <v>3124</v>
      </c>
      <c r="B349" t="s">
        <v>3349</v>
      </c>
      <c r="C349" t="s">
        <v>973</v>
      </c>
      <c r="D349" t="s">
        <v>3487</v>
      </c>
      <c r="E349" t="s">
        <v>3487</v>
      </c>
      <c r="F349" t="s">
        <v>3146</v>
      </c>
    </row>
    <row r="350" spans="1:6" x14ac:dyDescent="0.25">
      <c r="A350" t="s">
        <v>3124</v>
      </c>
      <c r="B350" t="s">
        <v>3349</v>
      </c>
      <c r="C350" t="s">
        <v>973</v>
      </c>
      <c r="D350" t="s">
        <v>3488</v>
      </c>
      <c r="E350" t="s">
        <v>3488</v>
      </c>
      <c r="F350" t="s">
        <v>3489</v>
      </c>
    </row>
    <row r="351" spans="1:6" x14ac:dyDescent="0.25">
      <c r="A351" t="s">
        <v>3124</v>
      </c>
      <c r="B351" t="s">
        <v>3349</v>
      </c>
      <c r="C351" t="s">
        <v>975</v>
      </c>
      <c r="D351" t="s">
        <v>3490</v>
      </c>
      <c r="E351" t="s">
        <v>3490</v>
      </c>
      <c r="F351" t="s">
        <v>3491</v>
      </c>
    </row>
    <row r="352" spans="1:6" x14ac:dyDescent="0.25">
      <c r="A352" t="s">
        <v>3124</v>
      </c>
      <c r="B352" t="s">
        <v>3349</v>
      </c>
      <c r="C352" t="s">
        <v>975</v>
      </c>
      <c r="D352" t="s">
        <v>3492</v>
      </c>
      <c r="E352" t="s">
        <v>3492</v>
      </c>
      <c r="F352" t="s">
        <v>3146</v>
      </c>
    </row>
    <row r="353" spans="1:6" x14ac:dyDescent="0.25">
      <c r="A353" t="s">
        <v>3124</v>
      </c>
      <c r="B353" t="s">
        <v>3349</v>
      </c>
      <c r="C353" t="s">
        <v>975</v>
      </c>
      <c r="D353" t="s">
        <v>3493</v>
      </c>
      <c r="E353" t="s">
        <v>3493</v>
      </c>
      <c r="F353" t="s">
        <v>3494</v>
      </c>
    </row>
    <row r="354" spans="1:6" x14ac:dyDescent="0.25">
      <c r="A354" t="s">
        <v>3124</v>
      </c>
      <c r="B354" t="s">
        <v>3349</v>
      </c>
      <c r="C354" t="s">
        <v>977</v>
      </c>
      <c r="D354" t="s">
        <v>3495</v>
      </c>
      <c r="E354" t="s">
        <v>3495</v>
      </c>
      <c r="F354" t="s">
        <v>3496</v>
      </c>
    </row>
    <row r="355" spans="1:6" x14ac:dyDescent="0.25">
      <c r="A355" t="s">
        <v>3124</v>
      </c>
      <c r="B355" t="s">
        <v>3349</v>
      </c>
      <c r="C355" t="s">
        <v>977</v>
      </c>
      <c r="D355" t="s">
        <v>3497</v>
      </c>
      <c r="E355" t="s">
        <v>3497</v>
      </c>
      <c r="F355" t="s">
        <v>3146</v>
      </c>
    </row>
    <row r="356" spans="1:6" x14ac:dyDescent="0.25">
      <c r="A356" t="s">
        <v>3124</v>
      </c>
      <c r="B356" t="s">
        <v>3349</v>
      </c>
      <c r="C356" t="s">
        <v>977</v>
      </c>
      <c r="D356" t="s">
        <v>3498</v>
      </c>
      <c r="E356" t="s">
        <v>3498</v>
      </c>
      <c r="F356" t="s">
        <v>3499</v>
      </c>
    </row>
    <row r="357" spans="1:6" x14ac:dyDescent="0.25">
      <c r="A357" t="s">
        <v>3124</v>
      </c>
      <c r="B357" t="s">
        <v>3349</v>
      </c>
      <c r="C357" t="s">
        <v>979</v>
      </c>
      <c r="D357" t="s">
        <v>3500</v>
      </c>
      <c r="E357" t="s">
        <v>3500</v>
      </c>
      <c r="F357" t="s">
        <v>3501</v>
      </c>
    </row>
    <row r="358" spans="1:6" x14ac:dyDescent="0.25">
      <c r="A358" t="s">
        <v>3124</v>
      </c>
      <c r="B358" t="s">
        <v>3349</v>
      </c>
      <c r="C358" t="s">
        <v>979</v>
      </c>
      <c r="D358" t="s">
        <v>3502</v>
      </c>
      <c r="E358" t="s">
        <v>3502</v>
      </c>
      <c r="F358" t="s">
        <v>3146</v>
      </c>
    </row>
    <row r="359" spans="1:6" x14ac:dyDescent="0.25">
      <c r="A359" t="s">
        <v>3124</v>
      </c>
      <c r="B359" t="s">
        <v>3349</v>
      </c>
      <c r="C359" t="s">
        <v>979</v>
      </c>
      <c r="D359" t="s">
        <v>3503</v>
      </c>
      <c r="E359" t="s">
        <v>3503</v>
      </c>
      <c r="F359" t="s">
        <v>3504</v>
      </c>
    </row>
    <row r="360" spans="1:6" x14ac:dyDescent="0.25">
      <c r="A360" t="s">
        <v>3124</v>
      </c>
      <c r="B360" t="s">
        <v>3349</v>
      </c>
      <c r="C360" t="s">
        <v>981</v>
      </c>
      <c r="D360" t="s">
        <v>3505</v>
      </c>
      <c r="E360" t="s">
        <v>3505</v>
      </c>
      <c r="F360" t="s">
        <v>3506</v>
      </c>
    </row>
    <row r="361" spans="1:6" x14ac:dyDescent="0.25">
      <c r="A361" t="s">
        <v>3124</v>
      </c>
      <c r="B361" t="s">
        <v>3349</v>
      </c>
      <c r="C361" t="s">
        <v>981</v>
      </c>
      <c r="D361" t="s">
        <v>3507</v>
      </c>
      <c r="E361" t="s">
        <v>3507</v>
      </c>
      <c r="F361" t="s">
        <v>3146</v>
      </c>
    </row>
    <row r="362" spans="1:6" x14ac:dyDescent="0.25">
      <c r="A362" t="s">
        <v>3124</v>
      </c>
      <c r="B362" t="s">
        <v>3349</v>
      </c>
      <c r="C362" t="s">
        <v>981</v>
      </c>
      <c r="D362" t="s">
        <v>3508</v>
      </c>
      <c r="E362" t="s">
        <v>3508</v>
      </c>
      <c r="F362" t="s">
        <v>3509</v>
      </c>
    </row>
    <row r="363" spans="1:6" x14ac:dyDescent="0.25">
      <c r="A363" t="s">
        <v>3124</v>
      </c>
      <c r="B363" t="s">
        <v>3349</v>
      </c>
      <c r="C363" t="s">
        <v>983</v>
      </c>
      <c r="D363" t="s">
        <v>3510</v>
      </c>
      <c r="E363" t="s">
        <v>3510</v>
      </c>
      <c r="F363" t="s">
        <v>3511</v>
      </c>
    </row>
    <row r="364" spans="1:6" x14ac:dyDescent="0.25">
      <c r="A364" t="s">
        <v>3124</v>
      </c>
      <c r="B364" t="s">
        <v>3349</v>
      </c>
      <c r="C364" t="s">
        <v>983</v>
      </c>
      <c r="D364" t="s">
        <v>3512</v>
      </c>
      <c r="E364" t="s">
        <v>3512</v>
      </c>
      <c r="F364" t="s">
        <v>3146</v>
      </c>
    </row>
    <row r="365" spans="1:6" x14ac:dyDescent="0.25">
      <c r="A365" t="s">
        <v>3124</v>
      </c>
      <c r="B365" t="s">
        <v>3349</v>
      </c>
      <c r="C365" t="s">
        <v>983</v>
      </c>
      <c r="D365" t="s">
        <v>3513</v>
      </c>
      <c r="E365" t="s">
        <v>3513</v>
      </c>
      <c r="F365" t="s">
        <v>3514</v>
      </c>
    </row>
    <row r="366" spans="1:6" x14ac:dyDescent="0.25">
      <c r="A366" t="s">
        <v>3124</v>
      </c>
      <c r="B366" t="s">
        <v>3349</v>
      </c>
      <c r="C366" t="s">
        <v>985</v>
      </c>
      <c r="D366" t="s">
        <v>3515</v>
      </c>
      <c r="E366" t="s">
        <v>3515</v>
      </c>
      <c r="F366" t="s">
        <v>3146</v>
      </c>
    </row>
    <row r="367" spans="1:6" x14ac:dyDescent="0.25">
      <c r="A367" t="s">
        <v>3124</v>
      </c>
      <c r="B367" t="s">
        <v>3349</v>
      </c>
      <c r="C367" t="s">
        <v>985</v>
      </c>
      <c r="D367" t="s">
        <v>3516</v>
      </c>
      <c r="E367" t="s">
        <v>3516</v>
      </c>
      <c r="F367" t="s">
        <v>3146</v>
      </c>
    </row>
    <row r="368" spans="1:6" x14ac:dyDescent="0.25">
      <c r="A368" t="s">
        <v>3124</v>
      </c>
      <c r="B368" t="s">
        <v>3349</v>
      </c>
      <c r="C368" t="s">
        <v>985</v>
      </c>
      <c r="D368" t="s">
        <v>3517</v>
      </c>
      <c r="E368" t="s">
        <v>3517</v>
      </c>
      <c r="F368" t="s">
        <v>3146</v>
      </c>
    </row>
    <row r="369" spans="1:6" x14ac:dyDescent="0.25">
      <c r="A369" t="s">
        <v>3124</v>
      </c>
      <c r="B369" t="s">
        <v>3349</v>
      </c>
      <c r="C369" t="s">
        <v>987</v>
      </c>
      <c r="D369" t="s">
        <v>3518</v>
      </c>
      <c r="E369" t="s">
        <v>3518</v>
      </c>
      <c r="F369" t="s">
        <v>3519</v>
      </c>
    </row>
    <row r="370" spans="1:6" x14ac:dyDescent="0.25">
      <c r="A370" t="s">
        <v>3124</v>
      </c>
      <c r="B370" t="s">
        <v>3349</v>
      </c>
      <c r="C370" t="s">
        <v>987</v>
      </c>
      <c r="D370" t="s">
        <v>3520</v>
      </c>
      <c r="E370" t="s">
        <v>3520</v>
      </c>
      <c r="F370" t="s">
        <v>3146</v>
      </c>
    </row>
    <row r="371" spans="1:6" x14ac:dyDescent="0.25">
      <c r="A371" t="s">
        <v>3124</v>
      </c>
      <c r="B371" t="s">
        <v>3349</v>
      </c>
      <c r="C371" t="s">
        <v>987</v>
      </c>
      <c r="D371" t="s">
        <v>3521</v>
      </c>
      <c r="E371" t="s">
        <v>3521</v>
      </c>
      <c r="F371" t="s">
        <v>3522</v>
      </c>
    </row>
    <row r="372" spans="1:6" x14ac:dyDescent="0.25">
      <c r="A372" t="s">
        <v>3124</v>
      </c>
      <c r="B372" t="s">
        <v>3349</v>
      </c>
      <c r="C372" t="s">
        <v>989</v>
      </c>
      <c r="D372" t="s">
        <v>3200</v>
      </c>
      <c r="E372" t="s">
        <v>3200</v>
      </c>
      <c r="F372" t="s">
        <v>3523</v>
      </c>
    </row>
    <row r="373" spans="1:6" x14ac:dyDescent="0.25">
      <c r="A373" t="s">
        <v>3124</v>
      </c>
      <c r="B373" t="s">
        <v>3349</v>
      </c>
      <c r="C373" t="s">
        <v>989</v>
      </c>
      <c r="D373" t="s">
        <v>3201</v>
      </c>
      <c r="E373" t="s">
        <v>3201</v>
      </c>
      <c r="F373" t="s">
        <v>3146</v>
      </c>
    </row>
    <row r="374" spans="1:6" x14ac:dyDescent="0.25">
      <c r="A374" t="s">
        <v>3124</v>
      </c>
      <c r="B374" t="s">
        <v>3349</v>
      </c>
      <c r="C374" t="s">
        <v>989</v>
      </c>
      <c r="D374" t="s">
        <v>3524</v>
      </c>
      <c r="E374" t="s">
        <v>3524</v>
      </c>
      <c r="F374" t="s">
        <v>3525</v>
      </c>
    </row>
    <row r="375" spans="1:6" x14ac:dyDescent="0.25">
      <c r="A375" t="s">
        <v>3124</v>
      </c>
      <c r="B375" t="s">
        <v>3349</v>
      </c>
      <c r="C375" t="s">
        <v>991</v>
      </c>
      <c r="D375" t="s">
        <v>3203</v>
      </c>
      <c r="E375" t="s">
        <v>3203</v>
      </c>
      <c r="F375" t="s">
        <v>3526</v>
      </c>
    </row>
    <row r="376" spans="1:6" x14ac:dyDescent="0.25">
      <c r="A376" t="s">
        <v>3124</v>
      </c>
      <c r="B376" t="s">
        <v>3349</v>
      </c>
      <c r="C376" t="s">
        <v>991</v>
      </c>
      <c r="D376" t="s">
        <v>3204</v>
      </c>
      <c r="E376" t="s">
        <v>3204</v>
      </c>
      <c r="F376" t="s">
        <v>3146</v>
      </c>
    </row>
    <row r="377" spans="1:6" x14ac:dyDescent="0.25">
      <c r="A377" t="s">
        <v>3124</v>
      </c>
      <c r="B377" t="s">
        <v>3349</v>
      </c>
      <c r="C377" t="s">
        <v>991</v>
      </c>
      <c r="D377" t="s">
        <v>3527</v>
      </c>
      <c r="E377" t="s">
        <v>3527</v>
      </c>
      <c r="F377" t="s">
        <v>3528</v>
      </c>
    </row>
    <row r="378" spans="1:6" x14ac:dyDescent="0.25">
      <c r="A378" t="s">
        <v>3124</v>
      </c>
      <c r="B378" t="s">
        <v>3349</v>
      </c>
      <c r="C378" t="s">
        <v>993</v>
      </c>
      <c r="D378" t="s">
        <v>3206</v>
      </c>
      <c r="E378" t="s">
        <v>3206</v>
      </c>
      <c r="F378" t="s">
        <v>3529</v>
      </c>
    </row>
    <row r="379" spans="1:6" x14ac:dyDescent="0.25">
      <c r="A379" t="s">
        <v>3124</v>
      </c>
      <c r="B379" t="s">
        <v>3349</v>
      </c>
      <c r="C379" t="s">
        <v>993</v>
      </c>
      <c r="D379" t="s">
        <v>3207</v>
      </c>
      <c r="E379" t="s">
        <v>3207</v>
      </c>
      <c r="F379" t="s">
        <v>3146</v>
      </c>
    </row>
    <row r="380" spans="1:6" x14ac:dyDescent="0.25">
      <c r="A380" t="s">
        <v>3124</v>
      </c>
      <c r="B380" t="s">
        <v>3349</v>
      </c>
      <c r="C380" t="s">
        <v>993</v>
      </c>
      <c r="D380" t="s">
        <v>3530</v>
      </c>
      <c r="E380" t="s">
        <v>3530</v>
      </c>
      <c r="F380" t="s">
        <v>3531</v>
      </c>
    </row>
    <row r="381" spans="1:6" x14ac:dyDescent="0.25">
      <c r="A381" t="s">
        <v>3124</v>
      </c>
      <c r="B381" t="s">
        <v>3349</v>
      </c>
      <c r="C381" t="s">
        <v>995</v>
      </c>
      <c r="D381" t="s">
        <v>3209</v>
      </c>
      <c r="E381" t="s">
        <v>3209</v>
      </c>
      <c r="F381" t="s">
        <v>3146</v>
      </c>
    </row>
    <row r="382" spans="1:6" x14ac:dyDescent="0.25">
      <c r="A382" t="s">
        <v>3124</v>
      </c>
      <c r="B382" t="s">
        <v>3349</v>
      </c>
      <c r="C382" t="s">
        <v>995</v>
      </c>
      <c r="D382" t="s">
        <v>3210</v>
      </c>
      <c r="E382" t="s">
        <v>3210</v>
      </c>
      <c r="F382" t="s">
        <v>3146</v>
      </c>
    </row>
    <row r="383" spans="1:6" x14ac:dyDescent="0.25">
      <c r="A383" t="s">
        <v>3124</v>
      </c>
      <c r="B383" t="s">
        <v>3349</v>
      </c>
      <c r="C383" t="s">
        <v>995</v>
      </c>
      <c r="D383" t="s">
        <v>3532</v>
      </c>
      <c r="E383" t="s">
        <v>3532</v>
      </c>
      <c r="F383" t="s">
        <v>3146</v>
      </c>
    </row>
    <row r="384" spans="1:6" x14ac:dyDescent="0.25">
      <c r="A384" t="s">
        <v>3124</v>
      </c>
      <c r="B384" t="s">
        <v>3349</v>
      </c>
      <c r="C384" t="s">
        <v>997</v>
      </c>
      <c r="D384" t="s">
        <v>3212</v>
      </c>
      <c r="E384" t="s">
        <v>3212</v>
      </c>
      <c r="F384" t="s">
        <v>3533</v>
      </c>
    </row>
    <row r="385" spans="1:6" x14ac:dyDescent="0.25">
      <c r="A385" t="s">
        <v>3124</v>
      </c>
      <c r="B385" t="s">
        <v>3349</v>
      </c>
      <c r="C385" t="s">
        <v>997</v>
      </c>
      <c r="D385" t="s">
        <v>3213</v>
      </c>
      <c r="E385" t="s">
        <v>3213</v>
      </c>
      <c r="F385" t="s">
        <v>3146</v>
      </c>
    </row>
    <row r="386" spans="1:6" x14ac:dyDescent="0.25">
      <c r="A386" t="s">
        <v>3124</v>
      </c>
      <c r="B386" t="s">
        <v>3349</v>
      </c>
      <c r="C386" t="s">
        <v>997</v>
      </c>
      <c r="D386" t="s">
        <v>3534</v>
      </c>
      <c r="E386" t="s">
        <v>3534</v>
      </c>
      <c r="F386" t="s">
        <v>3535</v>
      </c>
    </row>
    <row r="387" spans="1:6" x14ac:dyDescent="0.25">
      <c r="A387" t="s">
        <v>3124</v>
      </c>
      <c r="B387" t="s">
        <v>3349</v>
      </c>
      <c r="C387" t="s">
        <v>999</v>
      </c>
      <c r="D387" t="s">
        <v>3215</v>
      </c>
      <c r="E387" t="s">
        <v>3215</v>
      </c>
      <c r="F387" t="s">
        <v>3536</v>
      </c>
    </row>
    <row r="388" spans="1:6" x14ac:dyDescent="0.25">
      <c r="A388" t="s">
        <v>3124</v>
      </c>
      <c r="B388" t="s">
        <v>3349</v>
      </c>
      <c r="C388" t="s">
        <v>999</v>
      </c>
      <c r="D388" t="s">
        <v>3216</v>
      </c>
      <c r="E388" t="s">
        <v>3216</v>
      </c>
      <c r="F388" t="s">
        <v>3146</v>
      </c>
    </row>
    <row r="389" spans="1:6" x14ac:dyDescent="0.25">
      <c r="A389" t="s">
        <v>3124</v>
      </c>
      <c r="B389" t="s">
        <v>3349</v>
      </c>
      <c r="C389" t="s">
        <v>999</v>
      </c>
      <c r="D389" t="s">
        <v>3537</v>
      </c>
      <c r="E389" t="s">
        <v>3537</v>
      </c>
      <c r="F389" t="s">
        <v>3538</v>
      </c>
    </row>
    <row r="390" spans="1:6" x14ac:dyDescent="0.25">
      <c r="A390" t="s">
        <v>3124</v>
      </c>
      <c r="B390" t="s">
        <v>3349</v>
      </c>
      <c r="C390" t="s">
        <v>1001</v>
      </c>
      <c r="D390" t="s">
        <v>3218</v>
      </c>
      <c r="E390" t="s">
        <v>3218</v>
      </c>
      <c r="F390" t="s">
        <v>3539</v>
      </c>
    </row>
    <row r="391" spans="1:6" x14ac:dyDescent="0.25">
      <c r="A391" t="s">
        <v>3124</v>
      </c>
      <c r="B391" t="s">
        <v>3349</v>
      </c>
      <c r="C391" t="s">
        <v>1001</v>
      </c>
      <c r="D391" t="s">
        <v>3219</v>
      </c>
      <c r="E391" t="s">
        <v>3219</v>
      </c>
      <c r="F391" t="s">
        <v>3146</v>
      </c>
    </row>
    <row r="392" spans="1:6" x14ac:dyDescent="0.25">
      <c r="A392" t="s">
        <v>3124</v>
      </c>
      <c r="B392" t="s">
        <v>3349</v>
      </c>
      <c r="C392" t="s">
        <v>1001</v>
      </c>
      <c r="D392" t="s">
        <v>3540</v>
      </c>
      <c r="E392" t="s">
        <v>3540</v>
      </c>
      <c r="F392" t="s">
        <v>3541</v>
      </c>
    </row>
    <row r="393" spans="1:6" x14ac:dyDescent="0.25">
      <c r="A393" t="s">
        <v>3124</v>
      </c>
      <c r="B393" t="s">
        <v>3349</v>
      </c>
      <c r="C393" t="s">
        <v>1003</v>
      </c>
      <c r="D393" t="s">
        <v>3221</v>
      </c>
      <c r="E393" t="s">
        <v>3221</v>
      </c>
      <c r="F393" t="s">
        <v>3542</v>
      </c>
    </row>
    <row r="394" spans="1:6" x14ac:dyDescent="0.25">
      <c r="A394" t="s">
        <v>3124</v>
      </c>
      <c r="B394" t="s">
        <v>3349</v>
      </c>
      <c r="C394" t="s">
        <v>1003</v>
      </c>
      <c r="D394" t="s">
        <v>3222</v>
      </c>
      <c r="E394" t="s">
        <v>3222</v>
      </c>
      <c r="F394" t="s">
        <v>3146</v>
      </c>
    </row>
    <row r="395" spans="1:6" x14ac:dyDescent="0.25">
      <c r="A395" t="s">
        <v>3124</v>
      </c>
      <c r="B395" t="s">
        <v>3349</v>
      </c>
      <c r="C395" t="s">
        <v>1003</v>
      </c>
      <c r="D395" t="s">
        <v>3543</v>
      </c>
      <c r="E395" t="s">
        <v>3543</v>
      </c>
      <c r="F395" t="s">
        <v>3544</v>
      </c>
    </row>
    <row r="396" spans="1:6" x14ac:dyDescent="0.25">
      <c r="A396" t="s">
        <v>3124</v>
      </c>
      <c r="B396" t="s">
        <v>3349</v>
      </c>
      <c r="C396" t="s">
        <v>1035</v>
      </c>
      <c r="D396" t="s">
        <v>3277</v>
      </c>
      <c r="E396" t="s">
        <v>3277</v>
      </c>
      <c r="F396" t="s">
        <v>3545</v>
      </c>
    </row>
    <row r="397" spans="1:6" x14ac:dyDescent="0.25">
      <c r="A397" t="s">
        <v>3124</v>
      </c>
      <c r="B397" t="s">
        <v>3349</v>
      </c>
      <c r="C397" t="s">
        <v>1035</v>
      </c>
      <c r="D397" t="s">
        <v>3278</v>
      </c>
      <c r="E397" t="s">
        <v>3278</v>
      </c>
      <c r="F397" t="s">
        <v>3146</v>
      </c>
    </row>
    <row r="398" spans="1:6" x14ac:dyDescent="0.25">
      <c r="A398" t="s">
        <v>3124</v>
      </c>
      <c r="B398" t="s">
        <v>3349</v>
      </c>
      <c r="C398" t="s">
        <v>1035</v>
      </c>
      <c r="D398" t="s">
        <v>3546</v>
      </c>
      <c r="E398" t="s">
        <v>3546</v>
      </c>
      <c r="F398" t="s">
        <v>3547</v>
      </c>
    </row>
    <row r="399" spans="1:6" x14ac:dyDescent="0.25">
      <c r="A399" t="s">
        <v>3124</v>
      </c>
      <c r="B399" t="s">
        <v>3349</v>
      </c>
      <c r="C399" t="s">
        <v>1037</v>
      </c>
      <c r="D399" t="s">
        <v>3279</v>
      </c>
      <c r="E399" t="s">
        <v>3279</v>
      </c>
      <c r="F399" t="s">
        <v>3548</v>
      </c>
    </row>
    <row r="400" spans="1:6" x14ac:dyDescent="0.25">
      <c r="A400" t="s">
        <v>3124</v>
      </c>
      <c r="B400" t="s">
        <v>3349</v>
      </c>
      <c r="C400" t="s">
        <v>1037</v>
      </c>
      <c r="D400" t="s">
        <v>3280</v>
      </c>
      <c r="E400" t="s">
        <v>3280</v>
      </c>
      <c r="F400" t="s">
        <v>3146</v>
      </c>
    </row>
    <row r="401" spans="1:6" x14ac:dyDescent="0.25">
      <c r="A401" t="s">
        <v>3124</v>
      </c>
      <c r="B401" t="s">
        <v>3349</v>
      </c>
      <c r="C401" t="s">
        <v>1037</v>
      </c>
      <c r="D401" t="s">
        <v>3549</v>
      </c>
      <c r="E401" t="s">
        <v>3549</v>
      </c>
      <c r="F401" t="s">
        <v>3550</v>
      </c>
    </row>
    <row r="402" spans="1:6" x14ac:dyDescent="0.25">
      <c r="A402" t="s">
        <v>3124</v>
      </c>
      <c r="B402" t="s">
        <v>3349</v>
      </c>
      <c r="C402" t="s">
        <v>1039</v>
      </c>
      <c r="D402" t="s">
        <v>3281</v>
      </c>
      <c r="E402" t="s">
        <v>3281</v>
      </c>
      <c r="F402" t="s">
        <v>3146</v>
      </c>
    </row>
    <row r="403" spans="1:6" x14ac:dyDescent="0.25">
      <c r="A403" t="s">
        <v>3124</v>
      </c>
      <c r="B403" t="s">
        <v>3349</v>
      </c>
      <c r="C403" t="s">
        <v>1039</v>
      </c>
      <c r="D403" t="s">
        <v>3282</v>
      </c>
      <c r="E403" t="s">
        <v>3282</v>
      </c>
      <c r="F403" t="s">
        <v>3146</v>
      </c>
    </row>
    <row r="404" spans="1:6" x14ac:dyDescent="0.25">
      <c r="A404" t="s">
        <v>3124</v>
      </c>
      <c r="B404" t="s">
        <v>3349</v>
      </c>
      <c r="C404" t="s">
        <v>1039</v>
      </c>
      <c r="D404" t="s">
        <v>3551</v>
      </c>
      <c r="E404" t="s">
        <v>3551</v>
      </c>
      <c r="F404" t="s">
        <v>3146</v>
      </c>
    </row>
    <row r="405" spans="1:6" x14ac:dyDescent="0.25">
      <c r="A405" t="s">
        <v>3124</v>
      </c>
      <c r="B405" t="s">
        <v>3349</v>
      </c>
      <c r="C405" t="s">
        <v>1047</v>
      </c>
      <c r="D405" t="s">
        <v>3552</v>
      </c>
      <c r="E405" t="s">
        <v>3552</v>
      </c>
      <c r="F405" t="s">
        <v>3553</v>
      </c>
    </row>
    <row r="406" spans="1:6" x14ac:dyDescent="0.25">
      <c r="A406" t="s">
        <v>3124</v>
      </c>
      <c r="B406" t="s">
        <v>3349</v>
      </c>
      <c r="C406" t="s">
        <v>1047</v>
      </c>
      <c r="D406" t="s">
        <v>3554</v>
      </c>
      <c r="E406" t="s">
        <v>3554</v>
      </c>
      <c r="F406" t="s">
        <v>3146</v>
      </c>
    </row>
    <row r="407" spans="1:6" x14ac:dyDescent="0.25">
      <c r="A407" t="s">
        <v>3124</v>
      </c>
      <c r="B407" t="s">
        <v>3349</v>
      </c>
      <c r="C407" t="s">
        <v>1047</v>
      </c>
      <c r="D407" t="s">
        <v>3555</v>
      </c>
      <c r="E407" t="s">
        <v>3555</v>
      </c>
      <c r="F407" t="s">
        <v>3553</v>
      </c>
    </row>
    <row r="408" spans="1:6" x14ac:dyDescent="0.25">
      <c r="A408" t="s">
        <v>3124</v>
      </c>
      <c r="B408" t="s">
        <v>3349</v>
      </c>
      <c r="C408" t="s">
        <v>1049</v>
      </c>
      <c r="D408" t="s">
        <v>3556</v>
      </c>
      <c r="E408" t="s">
        <v>3556</v>
      </c>
      <c r="F408" t="s">
        <v>3557</v>
      </c>
    </row>
    <row r="409" spans="1:6" x14ac:dyDescent="0.25">
      <c r="A409" t="s">
        <v>3124</v>
      </c>
      <c r="B409" t="s">
        <v>3349</v>
      </c>
      <c r="C409" t="s">
        <v>1049</v>
      </c>
      <c r="D409" t="s">
        <v>3558</v>
      </c>
      <c r="E409" t="s">
        <v>3558</v>
      </c>
      <c r="F409" t="s">
        <v>3146</v>
      </c>
    </row>
    <row r="410" spans="1:6" x14ac:dyDescent="0.25">
      <c r="A410" t="s">
        <v>3124</v>
      </c>
      <c r="B410" t="s">
        <v>3349</v>
      </c>
      <c r="C410" t="s">
        <v>1049</v>
      </c>
      <c r="D410" t="s">
        <v>3559</v>
      </c>
      <c r="E410" t="s">
        <v>3559</v>
      </c>
      <c r="F410" t="s">
        <v>3557</v>
      </c>
    </row>
    <row r="411" spans="1:6" x14ac:dyDescent="0.25">
      <c r="A411" t="s">
        <v>3124</v>
      </c>
      <c r="B411" t="s">
        <v>3349</v>
      </c>
      <c r="C411" t="s">
        <v>1051</v>
      </c>
      <c r="D411" t="s">
        <v>3560</v>
      </c>
      <c r="E411" t="s">
        <v>3560</v>
      </c>
      <c r="F411" t="s">
        <v>3146</v>
      </c>
    </row>
    <row r="412" spans="1:6" x14ac:dyDescent="0.25">
      <c r="A412" t="s">
        <v>3124</v>
      </c>
      <c r="B412" t="s">
        <v>3349</v>
      </c>
      <c r="C412" t="s">
        <v>1051</v>
      </c>
      <c r="D412" t="s">
        <v>3561</v>
      </c>
      <c r="E412" t="s">
        <v>3561</v>
      </c>
      <c r="F412" t="s">
        <v>3146</v>
      </c>
    </row>
    <row r="413" spans="1:6" x14ac:dyDescent="0.25">
      <c r="A413" t="s">
        <v>3124</v>
      </c>
      <c r="B413" t="s">
        <v>3349</v>
      </c>
      <c r="C413" t="s">
        <v>1051</v>
      </c>
      <c r="D413" t="s">
        <v>3562</v>
      </c>
      <c r="E413" t="s">
        <v>3562</v>
      </c>
      <c r="F413" t="s">
        <v>3563</v>
      </c>
    </row>
    <row r="414" spans="1:6" x14ac:dyDescent="0.25">
      <c r="A414" t="s">
        <v>3124</v>
      </c>
      <c r="B414" t="s">
        <v>3349</v>
      </c>
      <c r="C414" t="s">
        <v>1059</v>
      </c>
      <c r="D414" t="s">
        <v>3564</v>
      </c>
      <c r="E414" t="s">
        <v>3564</v>
      </c>
      <c r="F414" t="s">
        <v>3565</v>
      </c>
    </row>
    <row r="415" spans="1:6" x14ac:dyDescent="0.25">
      <c r="A415" t="s">
        <v>3124</v>
      </c>
      <c r="B415" t="s">
        <v>3349</v>
      </c>
      <c r="C415" t="s">
        <v>1059</v>
      </c>
      <c r="D415" t="s">
        <v>3566</v>
      </c>
      <c r="E415" t="s">
        <v>3566</v>
      </c>
      <c r="F415" t="s">
        <v>3146</v>
      </c>
    </row>
    <row r="416" spans="1:6" x14ac:dyDescent="0.25">
      <c r="A416" t="s">
        <v>3124</v>
      </c>
      <c r="B416" t="s">
        <v>3349</v>
      </c>
      <c r="C416" t="s">
        <v>1059</v>
      </c>
      <c r="D416" t="s">
        <v>3567</v>
      </c>
      <c r="E416" t="s">
        <v>3567</v>
      </c>
      <c r="F416" t="s">
        <v>3568</v>
      </c>
    </row>
    <row r="417" spans="1:6" x14ac:dyDescent="0.25">
      <c r="A417" t="s">
        <v>3124</v>
      </c>
      <c r="B417" t="s">
        <v>3349</v>
      </c>
      <c r="C417" t="s">
        <v>1061</v>
      </c>
      <c r="D417" t="s">
        <v>3569</v>
      </c>
      <c r="E417" t="s">
        <v>3569</v>
      </c>
      <c r="F417" t="s">
        <v>3570</v>
      </c>
    </row>
    <row r="418" spans="1:6" x14ac:dyDescent="0.25">
      <c r="A418" t="s">
        <v>3124</v>
      </c>
      <c r="B418" t="s">
        <v>3349</v>
      </c>
      <c r="C418" t="s">
        <v>1061</v>
      </c>
      <c r="D418" t="s">
        <v>3571</v>
      </c>
      <c r="E418" t="s">
        <v>3571</v>
      </c>
      <c r="F418" t="s">
        <v>3146</v>
      </c>
    </row>
    <row r="419" spans="1:6" x14ac:dyDescent="0.25">
      <c r="A419" t="s">
        <v>3124</v>
      </c>
      <c r="B419" t="s">
        <v>3349</v>
      </c>
      <c r="C419" t="s">
        <v>1061</v>
      </c>
      <c r="D419" t="s">
        <v>3572</v>
      </c>
      <c r="E419" t="s">
        <v>3572</v>
      </c>
      <c r="F419" t="s">
        <v>3573</v>
      </c>
    </row>
    <row r="420" spans="1:6" x14ac:dyDescent="0.25">
      <c r="A420" t="s">
        <v>3124</v>
      </c>
      <c r="B420" t="s">
        <v>3349</v>
      </c>
      <c r="C420" t="s">
        <v>1063</v>
      </c>
      <c r="D420" t="s">
        <v>3574</v>
      </c>
      <c r="E420" t="s">
        <v>3574</v>
      </c>
      <c r="F420" t="s">
        <v>3575</v>
      </c>
    </row>
    <row r="421" spans="1:6" x14ac:dyDescent="0.25">
      <c r="A421" t="s">
        <v>3124</v>
      </c>
      <c r="B421" t="s">
        <v>3349</v>
      </c>
      <c r="C421" t="s">
        <v>1063</v>
      </c>
      <c r="D421" t="s">
        <v>3576</v>
      </c>
      <c r="E421" t="s">
        <v>3576</v>
      </c>
      <c r="F421" t="s">
        <v>3146</v>
      </c>
    </row>
    <row r="422" spans="1:6" x14ac:dyDescent="0.25">
      <c r="A422" t="s">
        <v>3124</v>
      </c>
      <c r="B422" t="s">
        <v>3349</v>
      </c>
      <c r="C422" t="s">
        <v>1063</v>
      </c>
      <c r="D422" t="s">
        <v>3577</v>
      </c>
      <c r="E422" t="s">
        <v>3577</v>
      </c>
      <c r="F422" t="s">
        <v>3578</v>
      </c>
    </row>
    <row r="423" spans="1:6" x14ac:dyDescent="0.25">
      <c r="A423" t="s">
        <v>3124</v>
      </c>
      <c r="B423" t="s">
        <v>3349</v>
      </c>
      <c r="C423" t="s">
        <v>1065</v>
      </c>
      <c r="D423" t="s">
        <v>3579</v>
      </c>
      <c r="E423" t="s">
        <v>3579</v>
      </c>
      <c r="F423" t="s">
        <v>3580</v>
      </c>
    </row>
    <row r="424" spans="1:6" x14ac:dyDescent="0.25">
      <c r="A424" t="s">
        <v>3124</v>
      </c>
      <c r="B424" t="s">
        <v>3349</v>
      </c>
      <c r="C424" t="s">
        <v>1065</v>
      </c>
      <c r="D424" t="s">
        <v>3581</v>
      </c>
      <c r="E424" t="s">
        <v>3581</v>
      </c>
      <c r="F424" t="s">
        <v>3146</v>
      </c>
    </row>
    <row r="425" spans="1:6" x14ac:dyDescent="0.25">
      <c r="A425" t="s">
        <v>3124</v>
      </c>
      <c r="B425" t="s">
        <v>3349</v>
      </c>
      <c r="C425" t="s">
        <v>1065</v>
      </c>
      <c r="D425" t="s">
        <v>3582</v>
      </c>
      <c r="E425" t="s">
        <v>3582</v>
      </c>
      <c r="F425" t="s">
        <v>3583</v>
      </c>
    </row>
    <row r="426" spans="1:6" x14ac:dyDescent="0.25">
      <c r="A426" t="s">
        <v>3124</v>
      </c>
      <c r="B426" t="s">
        <v>3349</v>
      </c>
      <c r="C426" t="s">
        <v>1067</v>
      </c>
      <c r="D426" t="s">
        <v>3297</v>
      </c>
      <c r="E426" t="s">
        <v>3297</v>
      </c>
      <c r="F426" t="s">
        <v>3584</v>
      </c>
    </row>
    <row r="427" spans="1:6" x14ac:dyDescent="0.25">
      <c r="A427" t="s">
        <v>3124</v>
      </c>
      <c r="B427" t="s">
        <v>3349</v>
      </c>
      <c r="C427" t="s">
        <v>1067</v>
      </c>
      <c r="D427" t="s">
        <v>3585</v>
      </c>
      <c r="E427" t="s">
        <v>3585</v>
      </c>
      <c r="F427" t="s">
        <v>3146</v>
      </c>
    </row>
    <row r="428" spans="1:6" x14ac:dyDescent="0.25">
      <c r="A428" t="s">
        <v>3124</v>
      </c>
      <c r="B428" t="s">
        <v>3349</v>
      </c>
      <c r="C428" t="s">
        <v>1067</v>
      </c>
      <c r="D428" t="s">
        <v>3586</v>
      </c>
      <c r="E428" t="s">
        <v>3586</v>
      </c>
      <c r="F428" t="s">
        <v>3587</v>
      </c>
    </row>
    <row r="429" spans="1:6" x14ac:dyDescent="0.25">
      <c r="A429" t="s">
        <v>3124</v>
      </c>
      <c r="B429" t="s">
        <v>3349</v>
      </c>
      <c r="C429" t="s">
        <v>1074</v>
      </c>
      <c r="D429" t="s">
        <v>3588</v>
      </c>
      <c r="E429" t="s">
        <v>3588</v>
      </c>
      <c r="F429" t="s">
        <v>3589</v>
      </c>
    </row>
    <row r="430" spans="1:6" x14ac:dyDescent="0.25">
      <c r="A430" t="s">
        <v>3124</v>
      </c>
      <c r="B430" t="s">
        <v>3349</v>
      </c>
      <c r="C430" t="s">
        <v>1074</v>
      </c>
      <c r="D430" t="s">
        <v>3590</v>
      </c>
      <c r="E430" t="s">
        <v>3590</v>
      </c>
      <c r="F430" t="s">
        <v>3146</v>
      </c>
    </row>
    <row r="431" spans="1:6" x14ac:dyDescent="0.25">
      <c r="A431" t="s">
        <v>3124</v>
      </c>
      <c r="B431" t="s">
        <v>3349</v>
      </c>
      <c r="C431" t="s">
        <v>1074</v>
      </c>
      <c r="D431" t="s">
        <v>3591</v>
      </c>
      <c r="E431" t="s">
        <v>3591</v>
      </c>
      <c r="F431" t="s">
        <v>3589</v>
      </c>
    </row>
    <row r="432" spans="1:6" x14ac:dyDescent="0.25">
      <c r="A432" t="s">
        <v>3124</v>
      </c>
      <c r="B432" t="s">
        <v>3349</v>
      </c>
      <c r="C432" t="s">
        <v>3347</v>
      </c>
      <c r="D432" t="s">
        <v>3348</v>
      </c>
      <c r="E432" t="s">
        <v>3348</v>
      </c>
      <c r="F432" t="s">
        <v>288</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21"/>
  <sheetViews>
    <sheetView workbookViewId="0"/>
  </sheetViews>
  <sheetFormatPr baseColWidth="10" defaultColWidth="9.140625" defaultRowHeight="15" x14ac:dyDescent="0.25"/>
  <cols>
    <col min="1" max="1" width="16" customWidth="1"/>
    <col min="2" max="3" width="20" customWidth="1"/>
    <col min="4" max="4" width="65" customWidth="1"/>
    <col min="5" max="5" width="16" customWidth="1"/>
    <col min="7" max="7" width="42" customWidth="1"/>
    <col min="8" max="8" width="21" customWidth="1"/>
  </cols>
  <sheetData>
    <row r="1" spans="1:8" ht="24" customHeight="1" x14ac:dyDescent="0.25">
      <c r="A1" s="166" t="s">
        <v>3592</v>
      </c>
      <c r="B1" s="166" t="s">
        <v>3593</v>
      </c>
      <c r="C1" s="166" t="s">
        <v>3594</v>
      </c>
      <c r="D1" s="166" t="s">
        <v>3595</v>
      </c>
      <c r="E1" s="166" t="s">
        <v>3118</v>
      </c>
      <c r="G1" s="166" t="s">
        <v>3596</v>
      </c>
      <c r="H1" s="166" t="s">
        <v>3597</v>
      </c>
    </row>
    <row r="2" spans="1:8" x14ac:dyDescent="0.25">
      <c r="A2" t="s">
        <v>3598</v>
      </c>
      <c r="B2">
        <v>1</v>
      </c>
      <c r="C2">
        <v>0</v>
      </c>
      <c r="D2" t="s">
        <v>3599</v>
      </c>
      <c r="E2" t="s">
        <v>3600</v>
      </c>
      <c r="G2" t="s">
        <v>3601</v>
      </c>
      <c r="H2">
        <v>2827.9844007600004</v>
      </c>
    </row>
    <row r="3" spans="1:8" x14ac:dyDescent="0.25">
      <c r="A3" t="s">
        <v>3160</v>
      </c>
      <c r="B3">
        <v>1</v>
      </c>
      <c r="C3">
        <v>0</v>
      </c>
      <c r="D3" t="s">
        <v>3599</v>
      </c>
      <c r="E3" t="s">
        <v>3600</v>
      </c>
      <c r="G3" t="s">
        <v>3602</v>
      </c>
      <c r="H3">
        <v>0</v>
      </c>
    </row>
    <row r="4" spans="1:8" x14ac:dyDescent="0.25">
      <c r="A4" t="s">
        <v>3465</v>
      </c>
      <c r="B4">
        <v>7.7634992237226403E-4</v>
      </c>
      <c r="C4">
        <v>8.0724938489969969E-4</v>
      </c>
      <c r="D4" t="s">
        <v>3603</v>
      </c>
      <c r="E4" t="s">
        <v>3600</v>
      </c>
      <c r="G4" t="s">
        <v>3604</v>
      </c>
      <c r="H4">
        <v>1</v>
      </c>
    </row>
    <row r="5" spans="1:8" x14ac:dyDescent="0.25">
      <c r="A5" t="s">
        <v>3470</v>
      </c>
      <c r="B5">
        <v>2.3167049041145004E-3</v>
      </c>
      <c r="C5">
        <v>2.3476786683666981E-3</v>
      </c>
      <c r="D5" t="s">
        <v>3603</v>
      </c>
      <c r="E5" t="s">
        <v>3600</v>
      </c>
      <c r="G5" t="s">
        <v>3605</v>
      </c>
      <c r="H5">
        <v>0</v>
      </c>
    </row>
    <row r="6" spans="1:8" x14ac:dyDescent="0.25">
      <c r="A6" t="s">
        <v>3475</v>
      </c>
      <c r="B6">
        <v>1.3844274031171581E-4</v>
      </c>
      <c r="C6">
        <v>1.3891320069366923E-4</v>
      </c>
      <c r="D6" t="s">
        <v>3603</v>
      </c>
      <c r="E6" t="s">
        <v>3600</v>
      </c>
      <c r="G6" t="s">
        <v>3606</v>
      </c>
      <c r="H6">
        <v>1</v>
      </c>
    </row>
    <row r="7" spans="1:8" x14ac:dyDescent="0.25">
      <c r="A7" t="s">
        <v>3480</v>
      </c>
      <c r="B7">
        <v>2.8234846337391929E-4</v>
      </c>
      <c r="C7">
        <v>2.8441123668664585E-4</v>
      </c>
      <c r="D7" t="s">
        <v>3603</v>
      </c>
      <c r="E7" t="s">
        <v>3600</v>
      </c>
    </row>
    <row r="8" spans="1:8" x14ac:dyDescent="0.25">
      <c r="A8" t="s">
        <v>3485</v>
      </c>
      <c r="B8">
        <v>0.56515825931730013</v>
      </c>
      <c r="C8">
        <v>0.57494377949281272</v>
      </c>
      <c r="D8" t="s">
        <v>3603</v>
      </c>
      <c r="E8" t="s">
        <v>3600</v>
      </c>
      <c r="G8" t="s">
        <v>3607</v>
      </c>
    </row>
    <row r="9" spans="1:8" x14ac:dyDescent="0.25">
      <c r="A9" t="s">
        <v>3490</v>
      </c>
      <c r="B9">
        <v>5.7987480749868876E-4</v>
      </c>
      <c r="C9">
        <v>5.7439015402816732E-4</v>
      </c>
      <c r="D9" t="s">
        <v>3603</v>
      </c>
      <c r="E9" t="s">
        <v>3600</v>
      </c>
    </row>
    <row r="10" spans="1:8" x14ac:dyDescent="0.25">
      <c r="A10" t="s">
        <v>3495</v>
      </c>
      <c r="B10">
        <v>4.9842476097859559E-3</v>
      </c>
      <c r="C10">
        <v>5.160859757357754E-3</v>
      </c>
      <c r="D10" t="s">
        <v>3603</v>
      </c>
      <c r="E10" t="s">
        <v>3600</v>
      </c>
    </row>
    <row r="11" spans="1:8" x14ac:dyDescent="0.25">
      <c r="A11" t="s">
        <v>3500</v>
      </c>
      <c r="B11">
        <v>2.7185998614185648E-5</v>
      </c>
      <c r="C11">
        <v>2.6639940469941463E-5</v>
      </c>
      <c r="D11" t="s">
        <v>3603</v>
      </c>
      <c r="E11" t="s">
        <v>3600</v>
      </c>
    </row>
    <row r="12" spans="1:8" x14ac:dyDescent="0.25">
      <c r="A12" t="s">
        <v>3505</v>
      </c>
      <c r="B12">
        <v>2.608704523977354E-3</v>
      </c>
      <c r="C12">
        <v>2.6391157933090387E-3</v>
      </c>
      <c r="D12" t="s">
        <v>3603</v>
      </c>
      <c r="E12" t="s">
        <v>3600</v>
      </c>
    </row>
    <row r="13" spans="1:8" x14ac:dyDescent="0.25">
      <c r="A13" t="s">
        <v>3510</v>
      </c>
      <c r="B13">
        <v>2.1820981149477362E-3</v>
      </c>
      <c r="C13">
        <v>2.1879720713072208E-3</v>
      </c>
      <c r="D13" t="s">
        <v>3603</v>
      </c>
      <c r="E13" t="s">
        <v>3600</v>
      </c>
    </row>
    <row r="14" spans="1:8" x14ac:dyDescent="0.25">
      <c r="A14" t="s">
        <v>3518</v>
      </c>
      <c r="B14">
        <v>1.4553690603434441E-5</v>
      </c>
      <c r="C14">
        <v>1.4618235273675433E-5</v>
      </c>
      <c r="D14" t="s">
        <v>3603</v>
      </c>
      <c r="E14" t="s">
        <v>3600</v>
      </c>
    </row>
    <row r="15" spans="1:8" x14ac:dyDescent="0.25">
      <c r="A15" t="s">
        <v>3200</v>
      </c>
      <c r="B15">
        <v>1.3924326099329793E-4</v>
      </c>
      <c r="C15">
        <v>1.8107455620338081E-4</v>
      </c>
      <c r="D15" t="s">
        <v>3603</v>
      </c>
      <c r="E15" t="s">
        <v>3600</v>
      </c>
    </row>
    <row r="16" spans="1:8" x14ac:dyDescent="0.25">
      <c r="A16" t="s">
        <v>3203</v>
      </c>
      <c r="B16">
        <v>7.5162518185346583E-2</v>
      </c>
      <c r="C16">
        <v>7.7134615506245702E-2</v>
      </c>
      <c r="D16" t="s">
        <v>3603</v>
      </c>
      <c r="E16" t="s">
        <v>3600</v>
      </c>
    </row>
    <row r="17" spans="1:5" x14ac:dyDescent="0.25">
      <c r="A17" t="s">
        <v>3206</v>
      </c>
      <c r="B17">
        <v>7.4389759520407444E-3</v>
      </c>
      <c r="C17">
        <v>7.7056231731935073E-3</v>
      </c>
      <c r="D17" t="s">
        <v>3603</v>
      </c>
      <c r="E17" t="s">
        <v>3600</v>
      </c>
    </row>
    <row r="18" spans="1:5" x14ac:dyDescent="0.25">
      <c r="A18" t="s">
        <v>3212</v>
      </c>
      <c r="B18">
        <v>2.680721293215992E-5</v>
      </c>
      <c r="C18">
        <v>2.6475249807617398E-5</v>
      </c>
      <c r="D18" t="s">
        <v>3603</v>
      </c>
      <c r="E18" t="s">
        <v>3600</v>
      </c>
    </row>
    <row r="19" spans="1:5" x14ac:dyDescent="0.25">
      <c r="A19" t="s">
        <v>3215</v>
      </c>
      <c r="B19">
        <v>0.33670770137349487</v>
      </c>
      <c r="C19">
        <v>0.32425797980968407</v>
      </c>
      <c r="D19" t="s">
        <v>3603</v>
      </c>
      <c r="E19" t="s">
        <v>3600</v>
      </c>
    </row>
    <row r="20" spans="1:5" x14ac:dyDescent="0.25">
      <c r="A20" t="s">
        <v>3218</v>
      </c>
      <c r="B20">
        <v>1.1511293234591892E-3</v>
      </c>
      <c r="C20">
        <v>1.267780860234531E-3</v>
      </c>
      <c r="D20" t="s">
        <v>3603</v>
      </c>
      <c r="E20" t="s">
        <v>3600</v>
      </c>
    </row>
    <row r="21" spans="1:5" x14ac:dyDescent="0.25">
      <c r="A21" t="s">
        <v>3221</v>
      </c>
      <c r="B21">
        <v>3.0485459883311603E-4</v>
      </c>
      <c r="C21">
        <v>3.0082290942603964E-4</v>
      </c>
      <c r="D21" t="s">
        <v>3603</v>
      </c>
      <c r="E21" t="s">
        <v>3600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C4B0437A35130E408516E707869D08DA" ma:contentTypeVersion="11" ma:contentTypeDescription="Crear nuevo documento." ma:contentTypeScope="" ma:versionID="0bec8d1d19eeb6cb0addae9237d1bc67">
  <xsd:schema xmlns:xsd="http://www.w3.org/2001/XMLSchema" xmlns:xs="http://www.w3.org/2001/XMLSchema" xmlns:p="http://schemas.microsoft.com/office/2006/metadata/properties" xmlns:ns2="b56c5412-789e-45bc-b830-a8e3e9e9b49d" xmlns:ns3="981f62db-5588-44dc-9cdc-c15a20843047" targetNamespace="http://schemas.microsoft.com/office/2006/metadata/properties" ma:root="true" ma:fieldsID="2275766e9d2bc4321b9b7749af4fc49f" ns2:_="" ns3:_="">
    <xsd:import namespace="b56c5412-789e-45bc-b830-a8e3e9e9b49d"/>
    <xsd:import namespace="981f62db-5588-44dc-9cdc-c15a2084304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6c5412-789e-45bc-b830-a8e3e9e9b4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ef929c8c-d1e6-42eb-943b-5678d94fd78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81f62db-5588-44dc-9cdc-c15a2084304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56589eb-82dc-4fd0-a9e6-67c620b628ed}" ma:internalName="TaxCatchAll" ma:showField="CatchAllData" ma:web="981f62db-5588-44dc-9cdc-c15a2084304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81f62db-5588-44dc-9cdc-c15a20843047" xsi:nil="true"/>
    <lcf76f155ced4ddcb4097134ff3c332f xmlns="b56c5412-789e-45bc-b830-a8e3e9e9b49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14D8231-5D43-4031-B1D7-B8AB84270A7A}">
  <ds:schemaRefs>
    <ds:schemaRef ds:uri="http://schemas.microsoft.com/sharepoint/v3/contenttype/forms"/>
  </ds:schemaRefs>
</ds:datastoreItem>
</file>

<file path=customXml/itemProps2.xml><?xml version="1.0" encoding="utf-8"?>
<ds:datastoreItem xmlns:ds="http://schemas.openxmlformats.org/officeDocument/2006/customXml" ds:itemID="{EAF7A179-B10C-495B-B160-16FB518554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6c5412-789e-45bc-b830-a8e3e9e9b49d"/>
    <ds:schemaRef ds:uri="981f62db-5588-44dc-9cdc-c15a208430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B7E3B63-93B7-4D16-9867-0DA7499A647C}">
  <ds:schemaRefs>
    <ds:schemaRef ds:uri="http://schemas.microsoft.com/office/2006/metadata/properties"/>
    <ds:schemaRef ds:uri="http://schemas.microsoft.com/office/infopath/2007/PartnerControls"/>
    <ds:schemaRef ds:uri="981f62db-5588-44dc-9cdc-c15a20843047"/>
    <ds:schemaRef ds:uri="b56c5412-789e-45bc-b830-a8e3e9e9b49d"/>
  </ds:schemaRefs>
</ds:datastoreItem>
</file>

<file path=docMetadata/LabelInfo.xml><?xml version="1.0" encoding="utf-8"?>
<clbl:labelList xmlns:clbl="http://schemas.microsoft.com/office/2020/mipLabelMetadata">
  <clbl:label id="{c0f01b1d-b797-4275-a0bb-59e075b04b4f}" enabled="0" method="" siteId="{c0f01b1d-b797-4275-a0bb-59e075b04b4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17</vt:i4>
      </vt:variant>
    </vt:vector>
  </HeadingPairs>
  <TitlesOfParts>
    <vt:vector size="17" baseType="lpstr">
      <vt:lpstr>Disclaimer</vt:lpstr>
      <vt:lpstr>Introduction</vt:lpstr>
      <vt:lpstr>Completion Instructions</vt:lpstr>
      <vt:lpstr>FAQ</vt:lpstr>
      <vt:lpstr>A. HTT General</vt:lpstr>
      <vt:lpstr>B1. HTT Mortgage Assets</vt:lpstr>
      <vt:lpstr>B2. HTT Public Sector Assets</vt:lpstr>
      <vt:lpstr>B3. HTT Shipping Assets</vt:lpstr>
      <vt:lpstr>C. HTT Harmonised Glossary</vt:lpstr>
      <vt:lpstr>D. Insert Nat Trans Templ</vt:lpstr>
      <vt:lpstr>E. Optional ECB-ECAIs data</vt:lpstr>
      <vt:lpstr>F1. Sustainable M data</vt:lpstr>
      <vt:lpstr>F2. Sustainable PS data</vt:lpstr>
      <vt:lpstr>E.g. General</vt:lpstr>
      <vt:lpstr>E.g. Other</vt:lpstr>
      <vt:lpstr>CONTROL TRASPASO</vt:lpstr>
      <vt:lpstr>CONTROL HTT 2027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Inés Gómez - Beka Finance</dc:creator>
  <cp:keywords/>
  <dc:description/>
  <cp:lastModifiedBy>María Estela Sevillano Esquivel</cp:lastModifiedBy>
  <cp:revision/>
  <dcterms:created xsi:type="dcterms:W3CDTF">2026-10-09T10:58:48Z</dcterms:created>
  <dcterms:modified xsi:type="dcterms:W3CDTF">2026-10-26T13:54:40Z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0x010100C4B0437A35130E408516E707869D08DA</vt:lpwstr>
  </property>
  <property fmtid="{D5CDD505-2E9C-101B-9397-08002B2CF9AE}" pid="3" name="MediaServiceImageTags">
    <vt:lpwstr/>
  </property>
</Properties>
</file>